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000 Docencia\Montaje hojas de cálculo\"/>
    </mc:Choice>
  </mc:AlternateContent>
  <xr:revisionPtr revIDLastSave="0" documentId="13_ncr:1_{38D84DD7-D0AB-4DD3-BA13-E834DD032282}" xr6:coauthVersionLast="47" xr6:coauthVersionMax="47" xr10:uidLastSave="{00000000-0000-0000-0000-000000000000}"/>
  <bookViews>
    <workbookView xWindow="-108" yWindow="-108" windowWidth="23256" windowHeight="12576" tabRatio="680" xr2:uid="{00000000-000D-0000-FFFF-FFFF00000000}"/>
  </bookViews>
  <sheets>
    <sheet name="Inicio" sheetId="19" r:id="rId1"/>
    <sheet name="Zap medianera" sheetId="3" r:id="rId2"/>
    <sheet name="Referencia" sheetId="2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9" i="3" l="1"/>
  <c r="B53" i="3" l="1"/>
  <c r="B11" i="3"/>
  <c r="B13" i="3" s="1"/>
  <c r="B12" i="3" s="1"/>
  <c r="B38" i="3"/>
  <c r="B21" i="3"/>
  <c r="B44" i="3" l="1"/>
  <c r="B16" i="3"/>
  <c r="B22" i="3" s="1"/>
  <c r="B28" i="3"/>
  <c r="B32" i="3" s="1"/>
  <c r="B48" i="3" l="1"/>
  <c r="B54" i="3" s="1"/>
  <c r="B33" i="3"/>
  <c r="B39" i="3" s="1"/>
</calcChain>
</file>

<file path=xl/sharedStrings.xml><?xml version="1.0" encoding="utf-8"?>
<sst xmlns="http://schemas.openxmlformats.org/spreadsheetml/2006/main" count="71" uniqueCount="48">
  <si>
    <t>kN</t>
  </si>
  <si>
    <t>Lado del pilar</t>
  </si>
  <si>
    <t>m</t>
  </si>
  <si>
    <t>mm</t>
  </si>
  <si>
    <t xml:space="preserve">m </t>
  </si>
  <si>
    <t>Canto de la zapata</t>
  </si>
  <si>
    <t>hmin</t>
  </si>
  <si>
    <t>cm</t>
  </si>
  <si>
    <t>hanclaje</t>
  </si>
  <si>
    <t>hvuelo</t>
  </si>
  <si>
    <t>Vuelo definitivo</t>
  </si>
  <si>
    <t>Canto definitivo</t>
  </si>
  <si>
    <t>Momento flector de cálculo por metro lineal</t>
  </si>
  <si>
    <t>Md</t>
  </si>
  <si>
    <t>mKN/m</t>
  </si>
  <si>
    <t>Área por metro lineal</t>
  </si>
  <si>
    <t>As</t>
  </si>
  <si>
    <t>cm2</t>
  </si>
  <si>
    <t>Datos de partida</t>
  </si>
  <si>
    <t>Lado mayor (a) definitivo</t>
  </si>
  <si>
    <t>Lado menor (b) definitivo</t>
  </si>
  <si>
    <t>Lado mayor (a) de la zapata</t>
  </si>
  <si>
    <t>Lado menor (b) de la zapata</t>
  </si>
  <si>
    <t>Área (dirección b)</t>
  </si>
  <si>
    <t>ETS
ARQUITECTURA</t>
  </si>
  <si>
    <t>CONSTRUCCIÓN 2</t>
  </si>
  <si>
    <t>David Bienvenido Huertas</t>
  </si>
  <si>
    <t>PREDIMENSIONADO DE ZAPATAS DE MEDIANERA</t>
  </si>
  <si>
    <t>Límite elástico del acero</t>
  </si>
  <si>
    <t>Resistencia característica del hormigón</t>
  </si>
  <si>
    <r>
      <t>N/mm</t>
    </r>
    <r>
      <rPr>
        <sz val="11"/>
        <color theme="1"/>
        <rFont val="Calibri"/>
        <family val="2"/>
      </rPr>
      <t>²</t>
    </r>
  </si>
  <si>
    <t>N/mm²</t>
  </si>
  <si>
    <t>kN/m²</t>
  </si>
  <si>
    <t>m²</t>
  </si>
  <si>
    <t>cm²/m</t>
  </si>
  <si>
    <t>cm²</t>
  </si>
  <si>
    <t>Área de la zapata</t>
  </si>
  <si>
    <t>Área del redondo</t>
  </si>
  <si>
    <t>Separación entre redondos (dirección a)</t>
  </si>
  <si>
    <t>Separación entre redondos</t>
  </si>
  <si>
    <t>Axil de cálculo (Nk)</t>
  </si>
  <si>
    <t>Tensión admisible del terreno</t>
  </si>
  <si>
    <t>Número de redondos</t>
  </si>
  <si>
    <t>Diámetro del pilar</t>
  </si>
  <si>
    <t>Diámetro del redondo</t>
  </si>
  <si>
    <t>Número de redondos (dirección a)</t>
  </si>
  <si>
    <t>Número definitivo de redondos</t>
  </si>
  <si>
    <r>
      <t xml:space="preserve">Esta hoja de cálculo esta diseñada conforme al procedimiento de
cálculo incluido en el libro </t>
    </r>
    <r>
      <rPr>
        <b/>
        <sz val="16"/>
        <color theme="1"/>
        <rFont val="Calibri"/>
        <family val="2"/>
        <scheme val="minor"/>
      </rPr>
      <t>NUMEROS GORDOS EN EL PROYECTO DE ESTRUCTURAS</t>
    </r>
    <r>
      <rPr>
        <sz val="16"/>
        <color theme="1"/>
        <rFont val="Calibri"/>
        <family val="2"/>
        <scheme val="minor"/>
      </rPr>
      <t xml:space="preserve"> (ISBN: 9788493227043) de Juan Carlos Arroyo Portero.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</si>
</sst>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20"/>
      <color theme="1"/>
      <name val="Arial"/>
      <family val="2"/>
    </font>
    <font>
      <b/>
      <sz val="4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1" xfId="0" applyFill="1" applyBorder="1"/>
    <xf numFmtId="0" fontId="0" fillId="4" borderId="1" xfId="0" applyFill="1" applyBorder="1"/>
    <xf numFmtId="0" fontId="0" fillId="6" borderId="0" xfId="0" applyFill="1"/>
    <xf numFmtId="0" fontId="1" fillId="6" borderId="0" xfId="0" applyFont="1" applyFill="1"/>
    <xf numFmtId="0" fontId="0" fillId="3" borderId="2" xfId="0" applyFill="1" applyBorder="1"/>
    <xf numFmtId="0" fontId="0" fillId="3" borderId="4" xfId="0" applyFill="1" applyBorder="1"/>
    <xf numFmtId="0" fontId="1" fillId="4" borderId="1" xfId="0" applyFont="1" applyFill="1" applyBorder="1"/>
    <xf numFmtId="0" fontId="5" fillId="6" borderId="0" xfId="0" applyFont="1" applyFill="1"/>
    <xf numFmtId="0" fontId="2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/>
    </xf>
    <xf numFmtId="0" fontId="6" fillId="6" borderId="0" xfId="0" applyFont="1" applyFill="1" applyAlignment="1">
      <alignment horizontal="left" vertical="top" wrapText="1"/>
    </xf>
    <xf numFmtId="0" fontId="6" fillId="6" borderId="0" xfId="0" applyFont="1" applyFill="1" applyAlignment="1">
      <alignment horizontal="left" vertical="top"/>
    </xf>
    <xf numFmtId="2" fontId="0" fillId="3" borderId="3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#'Zap medianera'!A1"/><Relationship Id="rId6" Type="http://schemas.openxmlformats.org/officeDocument/2006/relationships/image" Target="../media/image5.emf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213756</xdr:colOff>
      <xdr:row>19</xdr:row>
      <xdr:rowOff>95003</xdr:rowOff>
    </xdr:from>
    <xdr:to>
      <xdr:col>6</xdr:col>
      <xdr:colOff>368135</xdr:colOff>
      <xdr:row>24</xdr:row>
      <xdr:rowOff>89067</xdr:rowOff>
    </xdr:to>
    <xdr:pic>
      <xdr:nvPicPr>
        <xdr:cNvPr id="3" name="Gráfico 2" descr="Reproducir con relleno sóli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9330C6-6124-4F54-AC50-18F05F91D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176156" y="4667003"/>
          <a:ext cx="946859" cy="908464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457201</xdr:colOff>
      <xdr:row>23</xdr:row>
      <xdr:rowOff>87086</xdr:rowOff>
    </xdr:from>
    <xdr:to>
      <xdr:col>9</xdr:col>
      <xdr:colOff>780004</xdr:colOff>
      <xdr:row>25</xdr:row>
      <xdr:rowOff>110623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2003D77-617F-4501-9B5B-EF983D0F1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7041" y="5390606"/>
          <a:ext cx="1115283" cy="389297"/>
        </a:xfrm>
        <a:prstGeom prst="rect">
          <a:avLst/>
        </a:prstGeom>
      </xdr:spPr>
    </xdr:pic>
    <xdr:clientData/>
  </xdr:twoCellAnchor>
  <xdr:twoCellAnchor editAs="oneCell">
    <xdr:from>
      <xdr:col>1</xdr:col>
      <xdr:colOff>64642</xdr:colOff>
      <xdr:row>1</xdr:row>
      <xdr:rowOff>56859</xdr:rowOff>
    </xdr:from>
    <xdr:to>
      <xdr:col>3</xdr:col>
      <xdr:colOff>98611</xdr:colOff>
      <xdr:row>10</xdr:row>
      <xdr:rowOff>83264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B3DE016-48AF-4998-91F9-48A58DE56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122" y="239739"/>
          <a:ext cx="1618929" cy="20380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213756</xdr:colOff>
      <xdr:row>19</xdr:row>
      <xdr:rowOff>95003</xdr:rowOff>
    </xdr:from>
    <xdr:to>
      <xdr:col>6</xdr:col>
      <xdr:colOff>368135</xdr:colOff>
      <xdr:row>24</xdr:row>
      <xdr:rowOff>89067</xdr:rowOff>
    </xdr:to>
    <xdr:pic>
      <xdr:nvPicPr>
        <xdr:cNvPr id="7" name="Gráfico 6" descr="Reproducir con relleno sóli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5B7EB3-7CF9-49EF-B46A-0D8B9D478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176156" y="4667003"/>
          <a:ext cx="946859" cy="908464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457201</xdr:colOff>
      <xdr:row>23</xdr:row>
      <xdr:rowOff>87086</xdr:rowOff>
    </xdr:from>
    <xdr:to>
      <xdr:col>9</xdr:col>
      <xdr:colOff>780004</xdr:colOff>
      <xdr:row>25</xdr:row>
      <xdr:rowOff>110623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2AFCF87-C8FF-49D6-8E3A-D605F7E6E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7041" y="5390606"/>
          <a:ext cx="1115283" cy="389297"/>
        </a:xfrm>
        <a:prstGeom prst="rect">
          <a:avLst/>
        </a:prstGeom>
      </xdr:spPr>
    </xdr:pic>
    <xdr:clientData/>
  </xdr:twoCellAnchor>
  <xdr:twoCellAnchor editAs="oneCell">
    <xdr:from>
      <xdr:col>9</xdr:col>
      <xdr:colOff>732291</xdr:colOff>
      <xdr:row>2</xdr:row>
      <xdr:rowOff>119742</xdr:rowOff>
    </xdr:from>
    <xdr:to>
      <xdr:col>11</xdr:col>
      <xdr:colOff>717176</xdr:colOff>
      <xdr:row>10</xdr:row>
      <xdr:rowOff>71718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702FC73-2A57-4E15-9FAD-DE72CB69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4611" y="485502"/>
          <a:ext cx="1569845" cy="1780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180975</xdr:colOff>
      <xdr:row>9</xdr:row>
      <xdr:rowOff>52387</xdr:rowOff>
    </xdr:from>
    <xdr:ext cx="893899" cy="315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DF02CFBC-54EB-4408-9F45-6054CEB44347}"/>
                </a:ext>
              </a:extLst>
            </xdr:cNvPr>
            <xdr:cNvSpPr txBox="1"/>
          </xdr:nvSpPr>
          <xdr:spPr>
            <a:xfrm>
              <a:off x="4419600" y="1576387"/>
              <a:ext cx="893899" cy="315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𝑎𝑑𝑚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=1,2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𝑁</m:t>
                            </m:r>
                          </m:e>
                          <m:sub>
                            <m:r>
                              <a:rPr lang="es-ES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sub>
                        </m:sSub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DF02CFBC-54EB-4408-9F45-6054CEB44347}"/>
                </a:ext>
              </a:extLst>
            </xdr:cNvPr>
            <xdr:cNvSpPr txBox="1"/>
          </xdr:nvSpPr>
          <xdr:spPr>
            <a:xfrm>
              <a:off x="4419600" y="1576387"/>
              <a:ext cx="893899" cy="315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𝜎_</a:t>
              </a:r>
              <a:r>
                <a:rPr lang="es-ES" sz="1100" b="0" i="0">
                  <a:latin typeface="Cambria Math" panose="02040503050406030204" pitchFamily="18" charset="0"/>
                </a:rPr>
                <a:t>𝑎𝑑𝑚=1,2 𝑁_𝑘/𝐴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19</xdr:row>
      <xdr:rowOff>114300</xdr:rowOff>
    </xdr:from>
    <xdr:ext cx="1325235" cy="1863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F204649E-B74C-48F3-80D5-5327C96C5A35}"/>
                </a:ext>
              </a:extLst>
            </xdr:cNvPr>
            <xdr:cNvSpPr txBox="1"/>
          </xdr:nvSpPr>
          <xdr:spPr>
            <a:xfrm>
              <a:off x="4314825" y="3162300"/>
              <a:ext cx="1325235" cy="1863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𝑎𝑛𝑐𝑙𝑎𝑗𝑒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=15</m:t>
                    </m:r>
                    <m:sSup>
                      <m:sSup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E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∅</m:t>
                        </m:r>
                      </m:e>
                      <m:sup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ES" sz="1100" b="0" i="1">
                        <a:latin typeface="Cambria Math" panose="02040503050406030204" pitchFamily="18" charset="0"/>
                      </a:rPr>
                      <m:t>+10</m:t>
                    </m:r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F204649E-B74C-48F3-80D5-5327C96C5A35}"/>
                </a:ext>
              </a:extLst>
            </xdr:cNvPr>
            <xdr:cNvSpPr txBox="1"/>
          </xdr:nvSpPr>
          <xdr:spPr>
            <a:xfrm>
              <a:off x="4314825" y="3162300"/>
              <a:ext cx="1325235" cy="1863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ℎ_𝑎𝑛𝑐𝑙𝑎𝑗𝑒=15</a:t>
              </a:r>
              <a:r>
                <a:rPr lang="es-E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∅^</a:t>
              </a:r>
              <a:r>
                <a:rPr lang="es-ES" sz="1100" b="0" i="0">
                  <a:latin typeface="Cambria Math" panose="02040503050406030204" pitchFamily="18" charset="0"/>
                </a:rPr>
                <a:t>2+10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142875</xdr:colOff>
      <xdr:row>20</xdr:row>
      <xdr:rowOff>180975</xdr:rowOff>
    </xdr:from>
    <xdr:ext cx="377155" cy="2891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DC8ED23C-38FC-4545-B8D4-085FEEAB2E11}"/>
                </a:ext>
              </a:extLst>
            </xdr:cNvPr>
            <xdr:cNvSpPr txBox="1"/>
          </xdr:nvSpPr>
          <xdr:spPr>
            <a:xfrm>
              <a:off x="4381500" y="3419475"/>
              <a:ext cx="377155" cy="2891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latin typeface="Cambria Math" panose="02040503050406030204" pitchFamily="18" charset="0"/>
                      </a:rPr>
                      <m:t>h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𝑣</m:t>
                        </m:r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DC8ED23C-38FC-4545-B8D4-085FEEAB2E11}"/>
                </a:ext>
              </a:extLst>
            </xdr:cNvPr>
            <xdr:cNvSpPr txBox="1"/>
          </xdr:nvSpPr>
          <xdr:spPr>
            <a:xfrm>
              <a:off x="4381500" y="3419475"/>
              <a:ext cx="377155" cy="2891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i="0">
                  <a:latin typeface="Cambria Math" panose="02040503050406030204" pitchFamily="18" charset="0"/>
                </a:rPr>
                <a:t>ℎ</a:t>
              </a:r>
              <a:r>
                <a:rPr lang="es-ES" sz="1100" b="0" i="0">
                  <a:latin typeface="Cambria Math" panose="02040503050406030204" pitchFamily="18" charset="0"/>
                </a:rPr>
                <a:t>=𝑣/2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133350</xdr:colOff>
      <xdr:row>26</xdr:row>
      <xdr:rowOff>95250</xdr:rowOff>
    </xdr:from>
    <xdr:ext cx="1062727" cy="3440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354DDDF5-22D0-45F0-A006-C219094BBFA4}"/>
                </a:ext>
              </a:extLst>
            </xdr:cNvPr>
            <xdr:cNvSpPr txBox="1"/>
          </xdr:nvSpPr>
          <xdr:spPr>
            <a:xfrm>
              <a:off x="4371975" y="4476750"/>
              <a:ext cx="1062727" cy="3440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𝑀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=1,5</m:t>
                    </m:r>
                    <m:sSub>
                      <m:sSubPr>
                        <m:ctrlP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𝜎</m:t>
                        </m:r>
                      </m:e>
                      <m: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𝑎𝑑𝑚</m:t>
                        </m:r>
                      </m:sub>
                    </m:sSub>
                    <m:f>
                      <m:fPr>
                        <m:ctrlP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</m:e>
                          <m:sup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8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354DDDF5-22D0-45F0-A006-C219094BBFA4}"/>
                </a:ext>
              </a:extLst>
            </xdr:cNvPr>
            <xdr:cNvSpPr txBox="1"/>
          </xdr:nvSpPr>
          <xdr:spPr>
            <a:xfrm>
              <a:off x="4371975" y="4476750"/>
              <a:ext cx="1062727" cy="3440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𝑀_𝑑=1,5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𝜎_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𝑎𝑑𝑚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𝑎^2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/8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38100</xdr:colOff>
      <xdr:row>30</xdr:row>
      <xdr:rowOff>104775</xdr:rowOff>
    </xdr:from>
    <xdr:ext cx="1208921" cy="36439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939C1DC2-F3ED-4B41-9635-B372729F24EB}"/>
                </a:ext>
              </a:extLst>
            </xdr:cNvPr>
            <xdr:cNvSpPr txBox="1"/>
          </xdr:nvSpPr>
          <xdr:spPr>
            <a:xfrm>
              <a:off x="4276725" y="5248275"/>
              <a:ext cx="1208921" cy="3643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sub>
                        </m:sSub>
                      </m:num>
                      <m:den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0,8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h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>
                          <m:sSubPr>
                            <m:ctrlP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𝑓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𝑦𝑑</m:t>
                            </m:r>
                          </m:sub>
                        </m:sSub>
                      </m:den>
                    </m:f>
                    <m:r>
                      <a:rPr lang="es-E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10</m:t>
                    </m:r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939C1DC2-F3ED-4B41-9635-B372729F24EB}"/>
                </a:ext>
              </a:extLst>
            </xdr:cNvPr>
            <xdr:cNvSpPr txBox="1"/>
          </xdr:nvSpPr>
          <xdr:spPr>
            <a:xfrm>
              <a:off x="4276725" y="5248275"/>
              <a:ext cx="1208921" cy="3643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𝐴_𝑠=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𝑀_𝑑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/(0,8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ℎ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𝑓_𝑦𝑑 ) 10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142875</xdr:colOff>
      <xdr:row>32</xdr:row>
      <xdr:rowOff>137160</xdr:rowOff>
    </xdr:from>
    <xdr:ext cx="69217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609D4CD6-154A-4D07-A0E1-C30357C5E48E}"/>
                </a:ext>
              </a:extLst>
            </xdr:cNvPr>
            <xdr:cNvSpPr txBox="1"/>
          </xdr:nvSpPr>
          <xdr:spPr>
            <a:xfrm>
              <a:off x="4509135" y="5806440"/>
              <a:ext cx="69217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e>
                      <m: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sub>
                    </m:sSub>
                    <m:r>
                      <a:rPr lang="es-E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∙</m:t>
                    </m:r>
                    <m:r>
                      <a:rPr lang="es-E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𝑎</m:t>
                    </m:r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609D4CD6-154A-4D07-A0E1-C30357C5E48E}"/>
                </a:ext>
              </a:extLst>
            </xdr:cNvPr>
            <xdr:cNvSpPr txBox="1"/>
          </xdr:nvSpPr>
          <xdr:spPr>
            <a:xfrm>
              <a:off x="4509135" y="5806440"/>
              <a:ext cx="69217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𝐴_𝑠=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𝐴_𝑠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∙𝑎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57150</xdr:colOff>
      <xdr:row>38</xdr:row>
      <xdr:rowOff>28575</xdr:rowOff>
    </xdr:from>
    <xdr:ext cx="715644" cy="3617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A6870134-226A-48C5-8362-F459C0C5CCE3}"/>
                </a:ext>
              </a:extLst>
            </xdr:cNvPr>
            <xdr:cNvSpPr txBox="1"/>
          </xdr:nvSpPr>
          <xdr:spPr>
            <a:xfrm>
              <a:off x="4295775" y="7458075"/>
              <a:ext cx="715644" cy="361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latin typeface="Cambria Math" panose="02040503050406030204" pitchFamily="18" charset="0"/>
                      </a:rPr>
                      <m:t>𝑁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º=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,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𝑑𝑒𝑓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∅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A6870134-226A-48C5-8362-F459C0C5CCE3}"/>
                </a:ext>
              </a:extLst>
            </xdr:cNvPr>
            <xdr:cNvSpPr txBox="1"/>
          </xdr:nvSpPr>
          <xdr:spPr>
            <a:xfrm>
              <a:off x="4295775" y="7458075"/>
              <a:ext cx="715644" cy="361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i="0">
                  <a:latin typeface="Cambria Math" panose="02040503050406030204" pitchFamily="18" charset="0"/>
                </a:rPr>
                <a:t>𝑁</a:t>
              </a:r>
              <a:r>
                <a:rPr lang="es-ES" sz="1100" b="0" i="0">
                  <a:latin typeface="Cambria Math" panose="02040503050406030204" pitchFamily="18" charset="0"/>
                </a:rPr>
                <a:t>º=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𝐴_(𝑠,𝑑𝑒𝑓)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𝐴_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∅ 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180975</xdr:colOff>
      <xdr:row>42</xdr:row>
      <xdr:rowOff>114300</xdr:rowOff>
    </xdr:from>
    <xdr:ext cx="2452338" cy="3229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7B321FB-3994-467C-8329-14EA36F1CF86}"/>
                </a:ext>
              </a:extLst>
            </xdr:cNvPr>
            <xdr:cNvSpPr txBox="1"/>
          </xdr:nvSpPr>
          <xdr:spPr>
            <a:xfrm>
              <a:off x="4419600" y="8115300"/>
              <a:ext cx="2452338" cy="3229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latin typeface="Cambria Math" panose="02040503050406030204" pitchFamily="18" charset="0"/>
                      </a:rPr>
                      <m:t>𝑆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𝑒𝑝𝑎𝑟𝑎𝑐𝑖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ó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−2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º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𝑟𝑒𝑑𝑜𝑛𝑑𝑜𝑠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∅</m:t>
                        </m:r>
                      </m:num>
                      <m:den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º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𝑟𝑒𝑑𝑜𝑛𝑑𝑜𝑠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7B321FB-3994-467C-8329-14EA36F1CF86}"/>
                </a:ext>
              </a:extLst>
            </xdr:cNvPr>
            <xdr:cNvSpPr txBox="1"/>
          </xdr:nvSpPr>
          <xdr:spPr>
            <a:xfrm>
              <a:off x="4419600" y="8115300"/>
              <a:ext cx="2452338" cy="3229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i="0">
                  <a:latin typeface="Cambria Math" panose="02040503050406030204" pitchFamily="18" charset="0"/>
                </a:rPr>
                <a:t>𝑆</a:t>
              </a:r>
              <a:r>
                <a:rPr lang="es-ES" sz="1100" b="0" i="0">
                  <a:latin typeface="Cambria Math" panose="02040503050406030204" pitchFamily="18" charset="0"/>
                </a:rPr>
                <a:t>𝑒𝑝𝑎𝑟𝑎𝑐𝑖ó𝑛=(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𝑎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−2𝑟−𝑁º𝑟𝑒𝑑𝑜𝑛𝑑𝑜𝑠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∅)/(𝑁º𝑟𝑒𝑑𝑜𝑛𝑑𝑜𝑠−1)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200025</xdr:colOff>
      <xdr:row>10</xdr:row>
      <xdr:rowOff>171450</xdr:rowOff>
    </xdr:from>
    <xdr:ext cx="45493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47745253-BAE6-43C5-BEDA-655C3CCA537F}"/>
                </a:ext>
              </a:extLst>
            </xdr:cNvPr>
            <xdr:cNvSpPr txBox="1"/>
          </xdr:nvSpPr>
          <xdr:spPr>
            <a:xfrm>
              <a:off x="4438650" y="1885950"/>
              <a:ext cx="45493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=2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𝑏</m:t>
                    </m:r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47745253-BAE6-43C5-BEDA-655C3CCA537F}"/>
                </a:ext>
              </a:extLst>
            </xdr:cNvPr>
            <xdr:cNvSpPr txBox="1"/>
          </xdr:nvSpPr>
          <xdr:spPr>
            <a:xfrm>
              <a:off x="4438650" y="1885950"/>
              <a:ext cx="45493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i="0">
                  <a:latin typeface="Cambria Math" panose="02040503050406030204" pitchFamily="18" charset="0"/>
                </a:rPr>
                <a:t>𝑎</a:t>
              </a:r>
              <a:r>
                <a:rPr lang="es-ES" sz="1100" b="0" i="0">
                  <a:latin typeface="Cambria Math" panose="02040503050406030204" pitchFamily="18" charset="0"/>
                </a:rPr>
                <a:t>=2𝑏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66675</xdr:colOff>
      <xdr:row>47</xdr:row>
      <xdr:rowOff>30480</xdr:rowOff>
    </xdr:from>
    <xdr:ext cx="69217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84314A61-1B9A-4207-8A1D-898FDD54189E}"/>
                </a:ext>
              </a:extLst>
            </xdr:cNvPr>
            <xdr:cNvSpPr txBox="1"/>
          </xdr:nvSpPr>
          <xdr:spPr>
            <a:xfrm>
              <a:off x="4432935" y="7894320"/>
              <a:ext cx="69217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e>
                      <m:sub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sub>
                    </m:sSub>
                    <m:r>
                      <a:rPr lang="es-E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∙</m:t>
                    </m:r>
                    <m:r>
                      <a:rPr lang="es-E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𝑏</m:t>
                    </m:r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84314A61-1B9A-4207-8A1D-898FDD54189E}"/>
                </a:ext>
              </a:extLst>
            </xdr:cNvPr>
            <xdr:cNvSpPr txBox="1"/>
          </xdr:nvSpPr>
          <xdr:spPr>
            <a:xfrm>
              <a:off x="4432935" y="7894320"/>
              <a:ext cx="69217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𝐴_𝑠=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𝐴_𝑠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∙𝑏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57150</xdr:colOff>
      <xdr:row>53</xdr:row>
      <xdr:rowOff>28575</xdr:rowOff>
    </xdr:from>
    <xdr:ext cx="715644" cy="3617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466E0D3B-E1EE-4868-9734-C633182DCFC5}"/>
                </a:ext>
              </a:extLst>
            </xdr:cNvPr>
            <xdr:cNvSpPr txBox="1"/>
          </xdr:nvSpPr>
          <xdr:spPr>
            <a:xfrm>
              <a:off x="4295775" y="7839075"/>
              <a:ext cx="715644" cy="361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latin typeface="Cambria Math" panose="02040503050406030204" pitchFamily="18" charset="0"/>
                      </a:rPr>
                      <m:t>𝑁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º=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,</m:t>
                            </m:r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𝑑𝑒𝑓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</m:t>
                            </m:r>
                          </m:e>
                          <m:sub>
                            <m:r>
                              <a:rPr lang="es-E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∅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466E0D3B-E1EE-4868-9734-C633182DCFC5}"/>
                </a:ext>
              </a:extLst>
            </xdr:cNvPr>
            <xdr:cNvSpPr txBox="1"/>
          </xdr:nvSpPr>
          <xdr:spPr>
            <a:xfrm>
              <a:off x="4295775" y="7839075"/>
              <a:ext cx="715644" cy="361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i="0">
                  <a:latin typeface="Cambria Math" panose="02040503050406030204" pitchFamily="18" charset="0"/>
                </a:rPr>
                <a:t>𝑁</a:t>
              </a:r>
              <a:r>
                <a:rPr lang="es-ES" sz="1100" b="0" i="0">
                  <a:latin typeface="Cambria Math" panose="02040503050406030204" pitchFamily="18" charset="0"/>
                </a:rPr>
                <a:t>º=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𝐴_(𝑠,𝑑𝑒𝑓)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𝐴_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∅ 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180975</xdr:colOff>
      <xdr:row>57</xdr:row>
      <xdr:rowOff>114300</xdr:rowOff>
    </xdr:from>
    <xdr:ext cx="2452338" cy="3229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D74F52D5-8742-4FA1-9528-A3EBBCAA0E6C}"/>
                </a:ext>
              </a:extLst>
            </xdr:cNvPr>
            <xdr:cNvSpPr txBox="1"/>
          </xdr:nvSpPr>
          <xdr:spPr>
            <a:xfrm>
              <a:off x="4419600" y="8496300"/>
              <a:ext cx="2452338" cy="3229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latin typeface="Cambria Math" panose="02040503050406030204" pitchFamily="18" charset="0"/>
                      </a:rPr>
                      <m:t>𝑆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𝑒𝑝𝑎𝑟𝑎𝑐𝑖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ó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−2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º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𝑟𝑒𝑑𝑜𝑛𝑑𝑜𝑠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∅</m:t>
                        </m:r>
                      </m:num>
                      <m:den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º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𝑟𝑒𝑑𝑜𝑛𝑑𝑜𝑠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D74F52D5-8742-4FA1-9528-A3EBBCAA0E6C}"/>
                </a:ext>
              </a:extLst>
            </xdr:cNvPr>
            <xdr:cNvSpPr txBox="1"/>
          </xdr:nvSpPr>
          <xdr:spPr>
            <a:xfrm>
              <a:off x="4419600" y="8496300"/>
              <a:ext cx="2452338" cy="3229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ES" sz="1100" i="0">
                  <a:latin typeface="Cambria Math" panose="02040503050406030204" pitchFamily="18" charset="0"/>
                </a:rPr>
                <a:t>𝑆</a:t>
              </a:r>
              <a:r>
                <a:rPr lang="es-ES" sz="1100" b="0" i="0">
                  <a:latin typeface="Cambria Math" panose="02040503050406030204" pitchFamily="18" charset="0"/>
                </a:rPr>
                <a:t>𝑒𝑝𝑎𝑟𝑎𝑐𝑖ó𝑛=(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𝑎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−2𝑟−𝑁º𝑟𝑒𝑑𝑜𝑛𝑑𝑜𝑠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∙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∅)/(𝑁º𝑟𝑒𝑑𝑜𝑛𝑑𝑜𝑠−1)</a:t>
              </a:r>
              <a:endParaRPr lang="es-ES" sz="1100"/>
            </a:p>
          </xdr:txBody>
        </xdr:sp>
      </mc:Fallback>
    </mc:AlternateContent>
    <xdr:clientData/>
  </xdr:oneCellAnchor>
  <xdr:twoCellAnchor editAs="oneCell">
    <xdr:from>
      <xdr:col>4</xdr:col>
      <xdr:colOff>190500</xdr:colOff>
      <xdr:row>0</xdr:row>
      <xdr:rowOff>66675</xdr:rowOff>
    </xdr:from>
    <xdr:to>
      <xdr:col>6</xdr:col>
      <xdr:colOff>9357</xdr:colOff>
      <xdr:row>7</xdr:row>
      <xdr:rowOff>85531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D811956B-2E5E-4F44-AFFC-20A2DB6094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2885"/>
        <a:stretch/>
      </xdr:blipFill>
      <xdr:spPr>
        <a:xfrm>
          <a:off x="5191125" y="66675"/>
          <a:ext cx="1342857" cy="1352356"/>
        </a:xfrm>
        <a:prstGeom prst="rect">
          <a:avLst/>
        </a:prstGeom>
      </xdr:spPr>
    </xdr:pic>
    <xdr:clientData/>
  </xdr:twoCellAnchor>
  <xdr:twoCellAnchor editAs="oneCell">
    <xdr:from>
      <xdr:col>5</xdr:col>
      <xdr:colOff>657225</xdr:colOff>
      <xdr:row>0</xdr:row>
      <xdr:rowOff>152400</xdr:rowOff>
    </xdr:from>
    <xdr:to>
      <xdr:col>7</xdr:col>
      <xdr:colOff>599892</xdr:colOff>
      <xdr:row>7</xdr:row>
      <xdr:rowOff>99060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6472826B-37F0-4347-A3C0-BCA65EDCA7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48801"/>
        <a:stretch/>
      </xdr:blipFill>
      <xdr:spPr>
        <a:xfrm>
          <a:off x="6593205" y="152400"/>
          <a:ext cx="1512387" cy="1226820"/>
        </a:xfrm>
        <a:prstGeom prst="rect">
          <a:avLst/>
        </a:prstGeom>
      </xdr:spPr>
    </xdr:pic>
    <xdr:clientData/>
  </xdr:twoCellAnchor>
  <xdr:twoCellAnchor editAs="oneCell">
    <xdr:from>
      <xdr:col>7</xdr:col>
      <xdr:colOff>481965</xdr:colOff>
      <xdr:row>1</xdr:row>
      <xdr:rowOff>68580</xdr:rowOff>
    </xdr:from>
    <xdr:to>
      <xdr:col>9</xdr:col>
      <xdr:colOff>424632</xdr:colOff>
      <xdr:row>7</xdr:row>
      <xdr:rowOff>125418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8BE43F2-A4E9-F7AD-726D-FC3349411A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51835"/>
        <a:stretch/>
      </xdr:blipFill>
      <xdr:spPr>
        <a:xfrm>
          <a:off x="7987665" y="251460"/>
          <a:ext cx="1512387" cy="1154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943DA-C705-4E21-91D7-0D82800F6D41}">
  <dimension ref="C4:J19"/>
  <sheetViews>
    <sheetView tabSelected="1" zoomScale="80" zoomScaleNormal="80" workbookViewId="0">
      <selection activeCell="A4" sqref="A4"/>
    </sheetView>
  </sheetViews>
  <sheetFormatPr baseColWidth="10" defaultRowHeight="14.4" x14ac:dyDescent="0.3"/>
  <cols>
    <col min="1" max="16384" width="11.5546875" style="3"/>
  </cols>
  <sheetData>
    <row r="4" spans="3:10" ht="43.2" customHeight="1" x14ac:dyDescent="0.3">
      <c r="H4" s="9" t="s">
        <v>24</v>
      </c>
      <c r="I4" s="9"/>
      <c r="J4" s="9"/>
    </row>
    <row r="5" spans="3:10" ht="14.4" customHeight="1" x14ac:dyDescent="0.3">
      <c r="H5" s="9"/>
      <c r="I5" s="9"/>
      <c r="J5" s="9"/>
    </row>
    <row r="6" spans="3:10" ht="14.4" customHeight="1" x14ac:dyDescent="0.3">
      <c r="H6" s="9"/>
      <c r="I6" s="9"/>
      <c r="J6" s="9"/>
    </row>
    <row r="14" spans="3:10" ht="59.4" x14ac:dyDescent="1.1000000000000001">
      <c r="C14" s="10" t="s">
        <v>25</v>
      </c>
      <c r="D14" s="10"/>
      <c r="E14" s="10"/>
      <c r="F14" s="10"/>
      <c r="G14" s="10"/>
      <c r="H14" s="10"/>
      <c r="I14" s="10"/>
      <c r="J14" s="10"/>
    </row>
    <row r="15" spans="3:10" ht="23.4" customHeight="1" x14ac:dyDescent="0.3">
      <c r="C15" s="11" t="s">
        <v>27</v>
      </c>
      <c r="D15" s="11"/>
      <c r="E15" s="11"/>
      <c r="F15" s="11"/>
      <c r="G15" s="11"/>
      <c r="H15" s="11"/>
      <c r="I15" s="11"/>
      <c r="J15" s="11"/>
    </row>
    <row r="16" spans="3:10" ht="14.4" customHeight="1" x14ac:dyDescent="0.3">
      <c r="C16" s="11"/>
      <c r="D16" s="11"/>
      <c r="E16" s="11"/>
      <c r="F16" s="11"/>
      <c r="G16" s="11"/>
      <c r="H16" s="11"/>
      <c r="I16" s="11"/>
      <c r="J16" s="11"/>
    </row>
    <row r="17" spans="3:10" ht="14.4" customHeight="1" x14ac:dyDescent="0.3">
      <c r="C17" s="11"/>
      <c r="D17" s="11"/>
      <c r="E17" s="11"/>
      <c r="F17" s="11"/>
      <c r="G17" s="11"/>
      <c r="H17" s="11"/>
      <c r="I17" s="11"/>
      <c r="J17" s="11"/>
    </row>
    <row r="18" spans="3:10" x14ac:dyDescent="0.3">
      <c r="C18" s="11"/>
      <c r="D18" s="11"/>
      <c r="E18" s="11"/>
      <c r="F18" s="11"/>
      <c r="G18" s="11"/>
      <c r="H18" s="11"/>
      <c r="I18" s="11"/>
      <c r="J18" s="11"/>
    </row>
    <row r="19" spans="3:10" ht="18" x14ac:dyDescent="0.35">
      <c r="E19" s="12" t="s">
        <v>26</v>
      </c>
      <c r="F19" s="12"/>
      <c r="G19" s="12"/>
      <c r="H19" s="12"/>
      <c r="I19" s="8"/>
    </row>
  </sheetData>
  <mergeCells count="4">
    <mergeCell ref="H4:J6"/>
    <mergeCell ref="C14:J14"/>
    <mergeCell ref="C15:J18"/>
    <mergeCell ref="E19:H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XFD191"/>
  <sheetViews>
    <sheetView workbookViewId="0">
      <selection activeCell="A8" sqref="A8"/>
    </sheetView>
  </sheetViews>
  <sheetFormatPr baseColWidth="10" defaultRowHeight="14.4" x14ac:dyDescent="0.3"/>
  <cols>
    <col min="1" max="1" width="40.6640625" bestFit="1" customWidth="1"/>
    <col min="2" max="2" width="11.44140625" style="21"/>
    <col min="4" max="18" width="11.44140625" style="3"/>
  </cols>
  <sheetData>
    <row r="1" spans="1:3" x14ac:dyDescent="0.3">
      <c r="A1" s="5" t="s">
        <v>18</v>
      </c>
      <c r="B1" s="15"/>
      <c r="C1" s="6"/>
    </row>
    <row r="2" spans="1:3" x14ac:dyDescent="0.3">
      <c r="A2" s="2" t="s">
        <v>40</v>
      </c>
      <c r="B2" s="16"/>
      <c r="C2" s="2" t="s">
        <v>0</v>
      </c>
    </row>
    <row r="3" spans="1:3" x14ac:dyDescent="0.3">
      <c r="A3" s="7" t="s">
        <v>41</v>
      </c>
      <c r="B3" s="16"/>
      <c r="C3" s="2" t="s">
        <v>32</v>
      </c>
    </row>
    <row r="4" spans="1:3" x14ac:dyDescent="0.3">
      <c r="A4" s="2" t="s">
        <v>1</v>
      </c>
      <c r="B4" s="16"/>
      <c r="C4" s="2" t="s">
        <v>2</v>
      </c>
    </row>
    <row r="5" spans="1:3" x14ac:dyDescent="0.3">
      <c r="A5" s="7" t="s">
        <v>43</v>
      </c>
      <c r="B5" s="16"/>
      <c r="C5" s="2" t="s">
        <v>3</v>
      </c>
    </row>
    <row r="6" spans="1:3" x14ac:dyDescent="0.3">
      <c r="A6" s="7" t="s">
        <v>28</v>
      </c>
      <c r="B6" s="16"/>
      <c r="C6" s="2" t="s">
        <v>30</v>
      </c>
    </row>
    <row r="7" spans="1:3" x14ac:dyDescent="0.3">
      <c r="A7" s="7" t="s">
        <v>29</v>
      </c>
      <c r="B7" s="16"/>
      <c r="C7" s="2" t="s">
        <v>31</v>
      </c>
    </row>
    <row r="8" spans="1:3" x14ac:dyDescent="0.3">
      <c r="A8" s="4"/>
      <c r="B8" s="17"/>
      <c r="C8" s="3"/>
    </row>
    <row r="9" spans="1:3" x14ac:dyDescent="0.3">
      <c r="A9" s="4"/>
      <c r="B9" s="17"/>
      <c r="C9" s="3"/>
    </row>
    <row r="10" spans="1:3" x14ac:dyDescent="0.3">
      <c r="A10" s="1" t="s">
        <v>36</v>
      </c>
      <c r="B10" s="17"/>
      <c r="C10" s="3"/>
    </row>
    <row r="11" spans="1:3" x14ac:dyDescent="0.3">
      <c r="A11" s="2" t="s">
        <v>36</v>
      </c>
      <c r="B11" s="18" t="e">
        <f>1.2*B2/B3</f>
        <v>#DIV/0!</v>
      </c>
      <c r="C11" s="2" t="s">
        <v>33</v>
      </c>
    </row>
    <row r="12" spans="1:3" s="3" customFormat="1" x14ac:dyDescent="0.3">
      <c r="A12" s="2" t="s">
        <v>21</v>
      </c>
      <c r="B12" s="18" t="e">
        <f>B13*2</f>
        <v>#DIV/0!</v>
      </c>
      <c r="C12" s="2" t="s">
        <v>4</v>
      </c>
    </row>
    <row r="13" spans="1:3" s="3" customFormat="1" x14ac:dyDescent="0.3">
      <c r="A13" s="2" t="s">
        <v>22</v>
      </c>
      <c r="B13" s="18" t="e">
        <f>SQRT(B11/2)</f>
        <v>#DIV/0!</v>
      </c>
      <c r="C13" s="2" t="s">
        <v>4</v>
      </c>
    </row>
    <row r="14" spans="1:3" s="3" customFormat="1" x14ac:dyDescent="0.3">
      <c r="A14" s="2" t="s">
        <v>19</v>
      </c>
      <c r="B14" s="16"/>
      <c r="C14" s="2" t="s">
        <v>4</v>
      </c>
    </row>
    <row r="15" spans="1:3" s="3" customFormat="1" x14ac:dyDescent="0.3">
      <c r="A15" s="2" t="s">
        <v>20</v>
      </c>
      <c r="B15" s="16"/>
      <c r="C15" s="2" t="s">
        <v>4</v>
      </c>
    </row>
    <row r="16" spans="1:3" s="3" customFormat="1" x14ac:dyDescent="0.3">
      <c r="A16" s="2" t="s">
        <v>10</v>
      </c>
      <c r="B16" s="18">
        <f>(B14-B4)/2</f>
        <v>0</v>
      </c>
      <c r="C16" s="2" t="s">
        <v>2</v>
      </c>
    </row>
    <row r="17" spans="1:3" s="3" customFormat="1" x14ac:dyDescent="0.3">
      <c r="B17" s="17"/>
    </row>
    <row r="18" spans="1:3" s="3" customFormat="1" x14ac:dyDescent="0.3">
      <c r="B18" s="17"/>
    </row>
    <row r="19" spans="1:3" s="3" customFormat="1" x14ac:dyDescent="0.3">
      <c r="A19" s="1" t="s">
        <v>5</v>
      </c>
      <c r="B19" s="17"/>
    </row>
    <row r="20" spans="1:3" s="3" customFormat="1" x14ac:dyDescent="0.3">
      <c r="A20" s="2" t="s">
        <v>6</v>
      </c>
      <c r="B20" s="18">
        <v>50</v>
      </c>
      <c r="C20" s="2" t="s">
        <v>7</v>
      </c>
    </row>
    <row r="21" spans="1:3" s="3" customFormat="1" x14ac:dyDescent="0.3">
      <c r="A21" s="2" t="s">
        <v>8</v>
      </c>
      <c r="B21" s="18">
        <f>15*((B5/10)^2)+10</f>
        <v>10</v>
      </c>
      <c r="C21" s="2" t="s">
        <v>7</v>
      </c>
    </row>
    <row r="22" spans="1:3" s="3" customFormat="1" x14ac:dyDescent="0.3">
      <c r="A22" s="2" t="s">
        <v>9</v>
      </c>
      <c r="B22" s="18">
        <f>100*B16/2</f>
        <v>0</v>
      </c>
      <c r="C22" s="2" t="s">
        <v>7</v>
      </c>
    </row>
    <row r="23" spans="1:3" s="3" customFormat="1" x14ac:dyDescent="0.3">
      <c r="B23" s="17"/>
    </row>
    <row r="24" spans="1:3" s="3" customFormat="1" x14ac:dyDescent="0.3">
      <c r="A24" s="2" t="s">
        <v>11</v>
      </c>
      <c r="B24" s="16"/>
      <c r="C24" s="2" t="s">
        <v>7</v>
      </c>
    </row>
    <row r="25" spans="1:3" s="3" customFormat="1" x14ac:dyDescent="0.3">
      <c r="B25" s="17"/>
    </row>
    <row r="26" spans="1:3" s="3" customFormat="1" x14ac:dyDescent="0.3">
      <c r="B26" s="17"/>
    </row>
    <row r="27" spans="1:3" s="3" customFormat="1" x14ac:dyDescent="0.3">
      <c r="A27" s="1" t="s">
        <v>12</v>
      </c>
      <c r="B27" s="19"/>
      <c r="C27" s="1"/>
    </row>
    <row r="28" spans="1:3" s="3" customFormat="1" x14ac:dyDescent="0.3">
      <c r="A28" s="2" t="s">
        <v>13</v>
      </c>
      <c r="B28" s="18">
        <f>1.5*B3*B14*B14/8</f>
        <v>0</v>
      </c>
      <c r="C28" s="2" t="s">
        <v>14</v>
      </c>
    </row>
    <row r="29" spans="1:3" s="3" customFormat="1" x14ac:dyDescent="0.3">
      <c r="B29" s="17"/>
    </row>
    <row r="30" spans="1:3" s="3" customFormat="1" x14ac:dyDescent="0.3">
      <c r="B30" s="17"/>
    </row>
    <row r="31" spans="1:3" s="3" customFormat="1" x14ac:dyDescent="0.3">
      <c r="A31" s="1" t="s">
        <v>15</v>
      </c>
      <c r="B31" s="17"/>
    </row>
    <row r="32" spans="1:3" s="3" customFormat="1" x14ac:dyDescent="0.3">
      <c r="A32" s="2" t="s">
        <v>16</v>
      </c>
      <c r="B32" s="18" t="e">
        <f>10*B28/(0.8*B24*B6/115)</f>
        <v>#DIV/0!</v>
      </c>
      <c r="C32" s="2" t="s">
        <v>34</v>
      </c>
    </row>
    <row r="33" spans="1:3 16384:16384" s="3" customFormat="1" x14ac:dyDescent="0.3">
      <c r="A33" s="2" t="s">
        <v>16</v>
      </c>
      <c r="B33" s="18" t="e">
        <f>B32*B14</f>
        <v>#DIV/0!</v>
      </c>
      <c r="C33" s="2" t="s">
        <v>35</v>
      </c>
    </row>
    <row r="34" spans="1:3 16384:16384" s="3" customFormat="1" x14ac:dyDescent="0.3">
      <c r="B34" s="17"/>
    </row>
    <row r="35" spans="1:3 16384:16384" s="3" customFormat="1" x14ac:dyDescent="0.3">
      <c r="B35" s="17"/>
      <c r="XFD35" s="3">
        <v>12</v>
      </c>
    </row>
    <row r="36" spans="1:3 16384:16384" s="3" customFormat="1" x14ac:dyDescent="0.3">
      <c r="A36" s="1" t="s">
        <v>45</v>
      </c>
      <c r="B36" s="17"/>
      <c r="XFD36" s="3">
        <v>16</v>
      </c>
    </row>
    <row r="37" spans="1:3 16384:16384" s="3" customFormat="1" x14ac:dyDescent="0.3">
      <c r="A37" s="2" t="s">
        <v>44</v>
      </c>
      <c r="B37" s="16"/>
      <c r="C37" s="2" t="s">
        <v>3</v>
      </c>
      <c r="XFD37" s="3">
        <v>20</v>
      </c>
    </row>
    <row r="38" spans="1:3 16384:16384" s="3" customFormat="1" x14ac:dyDescent="0.3">
      <c r="A38" s="2" t="s">
        <v>37</v>
      </c>
      <c r="B38" s="18">
        <f>PI()*((B37/20)^2)</f>
        <v>0</v>
      </c>
      <c r="C38" s="2" t="s">
        <v>17</v>
      </c>
      <c r="XFD38" s="3">
        <v>25</v>
      </c>
    </row>
    <row r="39" spans="1:3 16384:16384" s="3" customFormat="1" x14ac:dyDescent="0.3">
      <c r="A39" s="2" t="s">
        <v>42</v>
      </c>
      <c r="B39" s="18" t="e">
        <f>B33/B38</f>
        <v>#DIV/0!</v>
      </c>
      <c r="C39" s="2"/>
    </row>
    <row r="40" spans="1:3 16384:16384" s="3" customFormat="1" x14ac:dyDescent="0.3">
      <c r="A40" s="2" t="s">
        <v>46</v>
      </c>
      <c r="B40" s="16"/>
      <c r="C40" s="2"/>
    </row>
    <row r="41" spans="1:3 16384:16384" s="3" customFormat="1" x14ac:dyDescent="0.3">
      <c r="B41" s="17"/>
    </row>
    <row r="42" spans="1:3 16384:16384" s="3" customFormat="1" x14ac:dyDescent="0.3">
      <c r="B42" s="17"/>
    </row>
    <row r="43" spans="1:3 16384:16384" s="3" customFormat="1" x14ac:dyDescent="0.3">
      <c r="A43" s="1" t="s">
        <v>38</v>
      </c>
      <c r="B43" s="19"/>
      <c r="C43" s="1"/>
    </row>
    <row r="44" spans="1:3 16384:16384" s="3" customFormat="1" x14ac:dyDescent="0.3">
      <c r="A44" s="2" t="s">
        <v>39</v>
      </c>
      <c r="B44" s="18">
        <f>(B14*100-20-B40*B37/10)/(B40-1)</f>
        <v>20</v>
      </c>
      <c r="C44" s="2" t="s">
        <v>7</v>
      </c>
    </row>
    <row r="45" spans="1:3 16384:16384" s="3" customFormat="1" x14ac:dyDescent="0.3">
      <c r="B45" s="17"/>
    </row>
    <row r="46" spans="1:3 16384:16384" s="3" customFormat="1" x14ac:dyDescent="0.3">
      <c r="B46" s="17"/>
    </row>
    <row r="47" spans="1:3 16384:16384" s="3" customFormat="1" x14ac:dyDescent="0.3">
      <c r="A47" s="1" t="s">
        <v>23</v>
      </c>
      <c r="B47" s="17"/>
    </row>
    <row r="48" spans="1:3 16384:16384" s="3" customFormat="1" x14ac:dyDescent="0.3">
      <c r="A48" s="2" t="s">
        <v>16</v>
      </c>
      <c r="B48" s="18" t="e">
        <f>B15*B32</f>
        <v>#DIV/0!</v>
      </c>
      <c r="C48" s="2" t="s">
        <v>35</v>
      </c>
    </row>
    <row r="49" spans="1:3" s="3" customFormat="1" x14ac:dyDescent="0.3">
      <c r="B49" s="17"/>
    </row>
    <row r="50" spans="1:3" s="3" customFormat="1" x14ac:dyDescent="0.3">
      <c r="B50" s="17"/>
    </row>
    <row r="51" spans="1:3" s="3" customFormat="1" x14ac:dyDescent="0.3">
      <c r="A51" s="1" t="s">
        <v>45</v>
      </c>
      <c r="B51" s="17"/>
    </row>
    <row r="52" spans="1:3" s="3" customFormat="1" x14ac:dyDescent="0.3">
      <c r="A52" s="2" t="s">
        <v>44</v>
      </c>
      <c r="B52" s="16"/>
      <c r="C52" s="2" t="s">
        <v>3</v>
      </c>
    </row>
    <row r="53" spans="1:3" s="3" customFormat="1" x14ac:dyDescent="0.3">
      <c r="A53" s="2" t="s">
        <v>37</v>
      </c>
      <c r="B53" s="18">
        <f>PI()*((B52/20)^2)</f>
        <v>0</v>
      </c>
      <c r="C53" s="2" t="s">
        <v>35</v>
      </c>
    </row>
    <row r="54" spans="1:3" s="3" customFormat="1" x14ac:dyDescent="0.3">
      <c r="A54" s="2" t="s">
        <v>42</v>
      </c>
      <c r="B54" s="18" t="e">
        <f>B48/B53</f>
        <v>#DIV/0!</v>
      </c>
      <c r="C54" s="2"/>
    </row>
    <row r="55" spans="1:3" s="3" customFormat="1" x14ac:dyDescent="0.3">
      <c r="A55" s="2" t="s">
        <v>46</v>
      </c>
      <c r="B55" s="16"/>
      <c r="C55" s="2"/>
    </row>
    <row r="56" spans="1:3" s="3" customFormat="1" x14ac:dyDescent="0.3">
      <c r="B56" s="17"/>
    </row>
    <row r="57" spans="1:3" s="3" customFormat="1" x14ac:dyDescent="0.3">
      <c r="B57" s="17"/>
    </row>
    <row r="58" spans="1:3" s="3" customFormat="1" x14ac:dyDescent="0.3">
      <c r="A58" s="1" t="s">
        <v>38</v>
      </c>
      <c r="B58" s="19"/>
      <c r="C58" s="1"/>
    </row>
    <row r="59" spans="1:3" s="3" customFormat="1" x14ac:dyDescent="0.3">
      <c r="A59" s="2" t="s">
        <v>39</v>
      </c>
      <c r="B59" s="18">
        <f>(B15*100-10-B55*B52/10)/(B55-1)</f>
        <v>10</v>
      </c>
      <c r="C59" s="2" t="s">
        <v>7</v>
      </c>
    </row>
    <row r="60" spans="1:3" s="3" customFormat="1" x14ac:dyDescent="0.3">
      <c r="B60" s="20"/>
    </row>
    <row r="61" spans="1:3" s="3" customFormat="1" x14ac:dyDescent="0.3">
      <c r="B61" s="20"/>
    </row>
    <row r="62" spans="1:3" s="3" customFormat="1" x14ac:dyDescent="0.3">
      <c r="B62" s="20"/>
    </row>
    <row r="63" spans="1:3" s="3" customFormat="1" x14ac:dyDescent="0.3">
      <c r="B63" s="20"/>
    </row>
    <row r="64" spans="1:3" s="3" customFormat="1" x14ac:dyDescent="0.3">
      <c r="B64" s="17"/>
    </row>
    <row r="65" spans="2:2" s="3" customFormat="1" x14ac:dyDescent="0.3">
      <c r="B65" s="17"/>
    </row>
    <row r="66" spans="2:2" s="3" customFormat="1" x14ac:dyDescent="0.3">
      <c r="B66" s="17"/>
    </row>
    <row r="67" spans="2:2" s="3" customFormat="1" x14ac:dyDescent="0.3">
      <c r="B67" s="17"/>
    </row>
    <row r="68" spans="2:2" s="3" customFormat="1" x14ac:dyDescent="0.3">
      <c r="B68" s="17"/>
    </row>
    <row r="69" spans="2:2" s="3" customFormat="1" x14ac:dyDescent="0.3">
      <c r="B69" s="17"/>
    </row>
    <row r="70" spans="2:2" s="3" customFormat="1" x14ac:dyDescent="0.3">
      <c r="B70" s="17"/>
    </row>
    <row r="71" spans="2:2" s="3" customFormat="1" x14ac:dyDescent="0.3">
      <c r="B71" s="17"/>
    </row>
    <row r="72" spans="2:2" s="3" customFormat="1" x14ac:dyDescent="0.3">
      <c r="B72" s="17"/>
    </row>
    <row r="73" spans="2:2" s="3" customFormat="1" x14ac:dyDescent="0.3">
      <c r="B73" s="17"/>
    </row>
    <row r="74" spans="2:2" s="3" customFormat="1" x14ac:dyDescent="0.3">
      <c r="B74" s="17"/>
    </row>
    <row r="75" spans="2:2" s="3" customFormat="1" x14ac:dyDescent="0.3">
      <c r="B75" s="17"/>
    </row>
    <row r="76" spans="2:2" s="3" customFormat="1" x14ac:dyDescent="0.3">
      <c r="B76" s="17"/>
    </row>
    <row r="77" spans="2:2" s="3" customFormat="1" x14ac:dyDescent="0.3">
      <c r="B77" s="17"/>
    </row>
    <row r="78" spans="2:2" s="3" customFormat="1" x14ac:dyDescent="0.3">
      <c r="B78" s="17"/>
    </row>
    <row r="79" spans="2:2" s="3" customFormat="1" x14ac:dyDescent="0.3">
      <c r="B79" s="17"/>
    </row>
    <row r="80" spans="2:2" s="3" customFormat="1" x14ac:dyDescent="0.3">
      <c r="B80" s="17"/>
    </row>
    <row r="81" spans="2:2" s="3" customFormat="1" x14ac:dyDescent="0.3">
      <c r="B81" s="17"/>
    </row>
    <row r="82" spans="2:2" s="3" customFormat="1" x14ac:dyDescent="0.3">
      <c r="B82" s="17"/>
    </row>
    <row r="83" spans="2:2" s="3" customFormat="1" x14ac:dyDescent="0.3">
      <c r="B83" s="17"/>
    </row>
    <row r="84" spans="2:2" s="3" customFormat="1" x14ac:dyDescent="0.3">
      <c r="B84" s="17"/>
    </row>
    <row r="85" spans="2:2" s="3" customFormat="1" x14ac:dyDescent="0.3">
      <c r="B85" s="17"/>
    </row>
    <row r="86" spans="2:2" s="3" customFormat="1" x14ac:dyDescent="0.3">
      <c r="B86" s="17"/>
    </row>
    <row r="87" spans="2:2" s="3" customFormat="1" x14ac:dyDescent="0.3">
      <c r="B87" s="17"/>
    </row>
    <row r="88" spans="2:2" s="3" customFormat="1" x14ac:dyDescent="0.3">
      <c r="B88" s="17"/>
    </row>
    <row r="89" spans="2:2" s="3" customFormat="1" x14ac:dyDescent="0.3">
      <c r="B89" s="17"/>
    </row>
    <row r="90" spans="2:2" s="3" customFormat="1" x14ac:dyDescent="0.3">
      <c r="B90" s="17"/>
    </row>
    <row r="91" spans="2:2" s="3" customFormat="1" x14ac:dyDescent="0.3">
      <c r="B91" s="17"/>
    </row>
    <row r="92" spans="2:2" s="3" customFormat="1" x14ac:dyDescent="0.3">
      <c r="B92" s="17"/>
    </row>
    <row r="93" spans="2:2" s="3" customFormat="1" x14ac:dyDescent="0.3">
      <c r="B93" s="17"/>
    </row>
    <row r="94" spans="2:2" s="3" customFormat="1" x14ac:dyDescent="0.3">
      <c r="B94" s="17"/>
    </row>
    <row r="95" spans="2:2" s="3" customFormat="1" x14ac:dyDescent="0.3">
      <c r="B95" s="17"/>
    </row>
    <row r="96" spans="2:2" s="3" customFormat="1" x14ac:dyDescent="0.3">
      <c r="B96" s="17"/>
    </row>
    <row r="97" spans="2:2" s="3" customFormat="1" x14ac:dyDescent="0.3">
      <c r="B97" s="17"/>
    </row>
    <row r="98" spans="2:2" s="3" customFormat="1" x14ac:dyDescent="0.3">
      <c r="B98" s="17"/>
    </row>
    <row r="99" spans="2:2" s="3" customFormat="1" x14ac:dyDescent="0.3">
      <c r="B99" s="17"/>
    </row>
    <row r="100" spans="2:2" s="3" customFormat="1" x14ac:dyDescent="0.3">
      <c r="B100" s="17"/>
    </row>
    <row r="101" spans="2:2" s="3" customFormat="1" x14ac:dyDescent="0.3">
      <c r="B101" s="17"/>
    </row>
    <row r="102" spans="2:2" s="3" customFormat="1" x14ac:dyDescent="0.3">
      <c r="B102" s="17"/>
    </row>
    <row r="103" spans="2:2" s="3" customFormat="1" x14ac:dyDescent="0.3">
      <c r="B103" s="17"/>
    </row>
    <row r="104" spans="2:2" s="3" customFormat="1" x14ac:dyDescent="0.3">
      <c r="B104" s="17"/>
    </row>
    <row r="105" spans="2:2" s="3" customFormat="1" x14ac:dyDescent="0.3">
      <c r="B105" s="17"/>
    </row>
    <row r="106" spans="2:2" s="3" customFormat="1" x14ac:dyDescent="0.3">
      <c r="B106" s="17"/>
    </row>
    <row r="107" spans="2:2" s="3" customFormat="1" x14ac:dyDescent="0.3">
      <c r="B107" s="17"/>
    </row>
    <row r="108" spans="2:2" s="3" customFormat="1" x14ac:dyDescent="0.3">
      <c r="B108" s="17"/>
    </row>
    <row r="109" spans="2:2" s="3" customFormat="1" x14ac:dyDescent="0.3">
      <c r="B109" s="17"/>
    </row>
    <row r="110" spans="2:2" s="3" customFormat="1" x14ac:dyDescent="0.3">
      <c r="B110" s="17"/>
    </row>
    <row r="111" spans="2:2" s="3" customFormat="1" x14ac:dyDescent="0.3">
      <c r="B111" s="17"/>
    </row>
    <row r="112" spans="2:2" s="3" customFormat="1" x14ac:dyDescent="0.3">
      <c r="B112" s="17"/>
    </row>
    <row r="113" spans="2:2" s="3" customFormat="1" x14ac:dyDescent="0.3">
      <c r="B113" s="17"/>
    </row>
    <row r="114" spans="2:2" s="3" customFormat="1" x14ac:dyDescent="0.3">
      <c r="B114" s="17"/>
    </row>
    <row r="115" spans="2:2" s="3" customFormat="1" x14ac:dyDescent="0.3">
      <c r="B115" s="17"/>
    </row>
    <row r="116" spans="2:2" s="3" customFormat="1" x14ac:dyDescent="0.3">
      <c r="B116" s="17"/>
    </row>
    <row r="117" spans="2:2" s="3" customFormat="1" x14ac:dyDescent="0.3">
      <c r="B117" s="17"/>
    </row>
    <row r="118" spans="2:2" s="3" customFormat="1" x14ac:dyDescent="0.3">
      <c r="B118" s="17"/>
    </row>
    <row r="119" spans="2:2" s="3" customFormat="1" x14ac:dyDescent="0.3">
      <c r="B119" s="17"/>
    </row>
    <row r="120" spans="2:2" s="3" customFormat="1" x14ac:dyDescent="0.3">
      <c r="B120" s="17"/>
    </row>
    <row r="121" spans="2:2" s="3" customFormat="1" x14ac:dyDescent="0.3">
      <c r="B121" s="17"/>
    </row>
    <row r="122" spans="2:2" s="3" customFormat="1" x14ac:dyDescent="0.3">
      <c r="B122" s="17"/>
    </row>
    <row r="123" spans="2:2" s="3" customFormat="1" x14ac:dyDescent="0.3">
      <c r="B123" s="17"/>
    </row>
    <row r="124" spans="2:2" s="3" customFormat="1" x14ac:dyDescent="0.3">
      <c r="B124" s="17"/>
    </row>
    <row r="125" spans="2:2" s="3" customFormat="1" x14ac:dyDescent="0.3">
      <c r="B125" s="17"/>
    </row>
    <row r="126" spans="2:2" s="3" customFormat="1" x14ac:dyDescent="0.3">
      <c r="B126" s="17"/>
    </row>
    <row r="127" spans="2:2" s="3" customFormat="1" x14ac:dyDescent="0.3">
      <c r="B127" s="17"/>
    </row>
    <row r="128" spans="2:2" s="3" customFormat="1" x14ac:dyDescent="0.3">
      <c r="B128" s="17"/>
    </row>
    <row r="129" spans="2:2" s="3" customFormat="1" x14ac:dyDescent="0.3">
      <c r="B129" s="17"/>
    </row>
    <row r="130" spans="2:2" s="3" customFormat="1" x14ac:dyDescent="0.3">
      <c r="B130" s="17"/>
    </row>
    <row r="131" spans="2:2" s="3" customFormat="1" x14ac:dyDescent="0.3">
      <c r="B131" s="17"/>
    </row>
    <row r="132" spans="2:2" s="3" customFormat="1" x14ac:dyDescent="0.3">
      <c r="B132" s="17"/>
    </row>
    <row r="133" spans="2:2" s="3" customFormat="1" x14ac:dyDescent="0.3">
      <c r="B133" s="17"/>
    </row>
    <row r="134" spans="2:2" s="3" customFormat="1" x14ac:dyDescent="0.3">
      <c r="B134" s="17"/>
    </row>
    <row r="135" spans="2:2" s="3" customFormat="1" x14ac:dyDescent="0.3">
      <c r="B135" s="17"/>
    </row>
    <row r="136" spans="2:2" s="3" customFormat="1" x14ac:dyDescent="0.3">
      <c r="B136" s="17"/>
    </row>
    <row r="137" spans="2:2" s="3" customFormat="1" x14ac:dyDescent="0.3">
      <c r="B137" s="17"/>
    </row>
    <row r="138" spans="2:2" s="3" customFormat="1" x14ac:dyDescent="0.3">
      <c r="B138" s="17"/>
    </row>
    <row r="139" spans="2:2" s="3" customFormat="1" x14ac:dyDescent="0.3">
      <c r="B139" s="17"/>
    </row>
    <row r="140" spans="2:2" s="3" customFormat="1" x14ac:dyDescent="0.3">
      <c r="B140" s="17"/>
    </row>
    <row r="141" spans="2:2" s="3" customFormat="1" x14ac:dyDescent="0.3">
      <c r="B141" s="17"/>
    </row>
    <row r="142" spans="2:2" s="3" customFormat="1" x14ac:dyDescent="0.3">
      <c r="B142" s="17"/>
    </row>
    <row r="143" spans="2:2" s="3" customFormat="1" x14ac:dyDescent="0.3">
      <c r="B143" s="17"/>
    </row>
    <row r="144" spans="2:2" s="3" customFormat="1" x14ac:dyDescent="0.3">
      <c r="B144" s="17"/>
    </row>
    <row r="145" spans="2:2" s="3" customFormat="1" x14ac:dyDescent="0.3">
      <c r="B145" s="17"/>
    </row>
    <row r="146" spans="2:2" s="3" customFormat="1" x14ac:dyDescent="0.3">
      <c r="B146" s="17"/>
    </row>
    <row r="147" spans="2:2" s="3" customFormat="1" x14ac:dyDescent="0.3">
      <c r="B147" s="17"/>
    </row>
    <row r="148" spans="2:2" s="3" customFormat="1" x14ac:dyDescent="0.3">
      <c r="B148" s="17"/>
    </row>
    <row r="149" spans="2:2" s="3" customFormat="1" x14ac:dyDescent="0.3">
      <c r="B149" s="17"/>
    </row>
    <row r="150" spans="2:2" s="3" customFormat="1" x14ac:dyDescent="0.3">
      <c r="B150" s="17"/>
    </row>
    <row r="151" spans="2:2" s="3" customFormat="1" x14ac:dyDescent="0.3">
      <c r="B151" s="17"/>
    </row>
    <row r="152" spans="2:2" s="3" customFormat="1" x14ac:dyDescent="0.3">
      <c r="B152" s="17"/>
    </row>
    <row r="153" spans="2:2" s="3" customFormat="1" x14ac:dyDescent="0.3">
      <c r="B153" s="17"/>
    </row>
    <row r="154" spans="2:2" s="3" customFormat="1" x14ac:dyDescent="0.3">
      <c r="B154" s="17"/>
    </row>
    <row r="155" spans="2:2" s="3" customFormat="1" x14ac:dyDescent="0.3">
      <c r="B155" s="17"/>
    </row>
    <row r="156" spans="2:2" s="3" customFormat="1" x14ac:dyDescent="0.3">
      <c r="B156" s="17"/>
    </row>
    <row r="157" spans="2:2" s="3" customFormat="1" x14ac:dyDescent="0.3">
      <c r="B157" s="17"/>
    </row>
    <row r="158" spans="2:2" s="3" customFormat="1" x14ac:dyDescent="0.3">
      <c r="B158" s="17"/>
    </row>
    <row r="159" spans="2:2" s="3" customFormat="1" x14ac:dyDescent="0.3">
      <c r="B159" s="17"/>
    </row>
    <row r="160" spans="2:2" s="3" customFormat="1" x14ac:dyDescent="0.3">
      <c r="B160" s="17"/>
    </row>
    <row r="161" spans="2:2" s="3" customFormat="1" x14ac:dyDescent="0.3">
      <c r="B161" s="17"/>
    </row>
    <row r="162" spans="2:2" s="3" customFormat="1" x14ac:dyDescent="0.3">
      <c r="B162" s="17"/>
    </row>
    <row r="163" spans="2:2" s="3" customFormat="1" x14ac:dyDescent="0.3">
      <c r="B163" s="17"/>
    </row>
    <row r="164" spans="2:2" s="3" customFormat="1" x14ac:dyDescent="0.3">
      <c r="B164" s="17"/>
    </row>
    <row r="165" spans="2:2" s="3" customFormat="1" x14ac:dyDescent="0.3">
      <c r="B165" s="17"/>
    </row>
    <row r="166" spans="2:2" s="3" customFormat="1" x14ac:dyDescent="0.3">
      <c r="B166" s="17"/>
    </row>
    <row r="167" spans="2:2" s="3" customFormat="1" x14ac:dyDescent="0.3">
      <c r="B167" s="17"/>
    </row>
    <row r="168" spans="2:2" s="3" customFormat="1" x14ac:dyDescent="0.3">
      <c r="B168" s="17"/>
    </row>
    <row r="169" spans="2:2" s="3" customFormat="1" x14ac:dyDescent="0.3">
      <c r="B169" s="17"/>
    </row>
    <row r="170" spans="2:2" s="3" customFormat="1" x14ac:dyDescent="0.3">
      <c r="B170" s="17"/>
    </row>
    <row r="171" spans="2:2" s="3" customFormat="1" x14ac:dyDescent="0.3">
      <c r="B171" s="17"/>
    </row>
    <row r="172" spans="2:2" s="3" customFormat="1" x14ac:dyDescent="0.3">
      <c r="B172" s="17"/>
    </row>
    <row r="173" spans="2:2" s="3" customFormat="1" x14ac:dyDescent="0.3">
      <c r="B173" s="17"/>
    </row>
    <row r="174" spans="2:2" s="3" customFormat="1" x14ac:dyDescent="0.3">
      <c r="B174" s="17"/>
    </row>
    <row r="175" spans="2:2" s="3" customFormat="1" x14ac:dyDescent="0.3">
      <c r="B175" s="17"/>
    </row>
    <row r="176" spans="2:2" s="3" customFormat="1" x14ac:dyDescent="0.3">
      <c r="B176" s="17"/>
    </row>
    <row r="177" spans="2:2" s="3" customFormat="1" x14ac:dyDescent="0.3">
      <c r="B177" s="17"/>
    </row>
    <row r="178" spans="2:2" s="3" customFormat="1" x14ac:dyDescent="0.3">
      <c r="B178" s="17"/>
    </row>
    <row r="179" spans="2:2" s="3" customFormat="1" x14ac:dyDescent="0.3">
      <c r="B179" s="17"/>
    </row>
    <row r="180" spans="2:2" s="3" customFormat="1" x14ac:dyDescent="0.3">
      <c r="B180" s="17"/>
    </row>
    <row r="181" spans="2:2" s="3" customFormat="1" x14ac:dyDescent="0.3">
      <c r="B181" s="17"/>
    </row>
    <row r="182" spans="2:2" s="3" customFormat="1" x14ac:dyDescent="0.3">
      <c r="B182" s="17"/>
    </row>
    <row r="183" spans="2:2" s="3" customFormat="1" x14ac:dyDescent="0.3">
      <c r="B183" s="17"/>
    </row>
    <row r="184" spans="2:2" s="3" customFormat="1" x14ac:dyDescent="0.3">
      <c r="B184" s="17"/>
    </row>
    <row r="185" spans="2:2" s="3" customFormat="1" x14ac:dyDescent="0.3">
      <c r="B185" s="17"/>
    </row>
    <row r="186" spans="2:2" s="3" customFormat="1" x14ac:dyDescent="0.3">
      <c r="B186" s="17"/>
    </row>
    <row r="187" spans="2:2" s="3" customFormat="1" x14ac:dyDescent="0.3">
      <c r="B187" s="17"/>
    </row>
    <row r="188" spans="2:2" s="3" customFormat="1" x14ac:dyDescent="0.3">
      <c r="B188" s="17"/>
    </row>
    <row r="189" spans="2:2" s="3" customFormat="1" x14ac:dyDescent="0.3">
      <c r="B189" s="17"/>
    </row>
    <row r="190" spans="2:2" s="3" customFormat="1" x14ac:dyDescent="0.3">
      <c r="B190" s="17"/>
    </row>
    <row r="191" spans="2:2" s="3" customFormat="1" x14ac:dyDescent="0.3">
      <c r="B191" s="17"/>
    </row>
  </sheetData>
  <dataValidations count="1">
    <dataValidation type="list" allowBlank="1" showInputMessage="1" showErrorMessage="1" sqref="B37 B52" xr:uid="{C9FAE2D8-7E10-456F-84F4-39B21CC8193C}">
      <formula1>$XFD$35:$XFD$38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45FF0-E2F1-4F47-8200-84B096E6FA6E}">
  <sheetPr>
    <tabColor theme="9" tint="0.79998168889431442"/>
  </sheetPr>
  <dimension ref="B2:F8"/>
  <sheetViews>
    <sheetView workbookViewId="0">
      <selection sqref="A1:XFD1048576"/>
    </sheetView>
  </sheetViews>
  <sheetFormatPr baseColWidth="10" defaultRowHeight="14.4" x14ac:dyDescent="0.3"/>
  <cols>
    <col min="1" max="5" width="11.5546875" style="3"/>
    <col min="6" max="6" width="42.6640625" style="3" customWidth="1"/>
    <col min="7" max="16384" width="11.5546875" style="3"/>
  </cols>
  <sheetData>
    <row r="2" spans="2:6" x14ac:dyDescent="0.3">
      <c r="B2" s="13" t="s">
        <v>47</v>
      </c>
      <c r="C2" s="14"/>
      <c r="D2" s="14"/>
      <c r="E2" s="14"/>
      <c r="F2" s="14"/>
    </row>
    <row r="3" spans="2:6" x14ac:dyDescent="0.3">
      <c r="B3" s="14"/>
      <c r="C3" s="14"/>
      <c r="D3" s="14"/>
      <c r="E3" s="14"/>
      <c r="F3" s="14"/>
    </row>
    <row r="4" spans="2:6" x14ac:dyDescent="0.3">
      <c r="B4" s="14"/>
      <c r="C4" s="14"/>
      <c r="D4" s="14"/>
      <c r="E4" s="14"/>
      <c r="F4" s="14"/>
    </row>
    <row r="5" spans="2:6" x14ac:dyDescent="0.3">
      <c r="B5" s="14"/>
      <c r="C5" s="14"/>
      <c r="D5" s="14"/>
      <c r="E5" s="14"/>
      <c r="F5" s="14"/>
    </row>
    <row r="6" spans="2:6" x14ac:dyDescent="0.3">
      <c r="B6" s="14"/>
      <c r="C6" s="14"/>
      <c r="D6" s="14"/>
      <c r="E6" s="14"/>
      <c r="F6" s="14"/>
    </row>
    <row r="7" spans="2:6" x14ac:dyDescent="0.3">
      <c r="B7" s="14"/>
      <c r="C7" s="14"/>
      <c r="D7" s="14"/>
      <c r="E7" s="14"/>
      <c r="F7" s="14"/>
    </row>
    <row r="8" spans="2:6" x14ac:dyDescent="0.3">
      <c r="B8" s="14"/>
      <c r="C8" s="14"/>
      <c r="D8" s="14"/>
      <c r="E8" s="14"/>
      <c r="F8" s="14"/>
    </row>
  </sheetData>
  <mergeCells count="1">
    <mergeCell ref="B2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Inicio</vt:lpstr>
      <vt:lpstr>Zap medianera</vt:lpstr>
      <vt:lpstr>Referencia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DAVID BIENVENIDO HUERTAS</cp:lastModifiedBy>
  <dcterms:created xsi:type="dcterms:W3CDTF">2021-10-28T11:36:30Z</dcterms:created>
  <dcterms:modified xsi:type="dcterms:W3CDTF">2023-10-19T07:55:56Z</dcterms:modified>
</cp:coreProperties>
</file>