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Lab\T-Programación\Excel\Calculo Estadístico\Digibug\"/>
    </mc:Choice>
  </mc:AlternateContent>
  <workbookProtection workbookAlgorithmName="SHA-512" workbookHashValue="WHYceECt+4V9ZGv13rH5AZO4R/HWPBitFaVqkRdhR2i3N9KQDhwJma+3x00+7u6cMRU7Hhn46wzPZ4uUEjEZWA==" workbookSaltValue="aR/XfEoxNJ/+oXKEXrZytQ==" workbookSpinCount="100000" lockStructure="1"/>
  <bookViews>
    <workbookView xWindow="-120" yWindow="-120" windowWidth="29040" windowHeight="15525"/>
  </bookViews>
  <sheets>
    <sheet name="Presentación" sheetId="6" r:id="rId1"/>
    <sheet name="Descriptiva" sheetId="2" r:id="rId2"/>
    <sheet name="Prueba Normalidad D'Agostino" sheetId="8" r:id="rId3"/>
    <sheet name="MH01" sheetId="1" state="hidden" r:id="rId4"/>
    <sheet name="MH01 (2)" sheetId="9" state="hidden" r:id="rId5"/>
    <sheet name="CC" sheetId="7" r:id="rId6"/>
  </sheets>
  <externalReferences>
    <externalReference r:id="rId7"/>
    <externalReference r:id="rId8"/>
    <externalReference r:id="rId9"/>
    <externalReference r:id="rId10"/>
    <externalReference r:id="rId11"/>
  </externalReferences>
  <definedNames>
    <definedName name="a_1">'[1]Equivalencia de proporciones'!$C$7</definedName>
    <definedName name="a_2">'[1]Equivalencia de proporciones'!$D$7</definedName>
    <definedName name="_xlnm.Print_Area" localSheetId="3">'MH01'!$K$7:$V$119</definedName>
    <definedName name="C_1" localSheetId="5">#REF!</definedName>
    <definedName name="C_1" localSheetId="0">#REF!</definedName>
    <definedName name="C_1">#REF!</definedName>
    <definedName name="C_2" localSheetId="5">#REF!</definedName>
    <definedName name="C_2" localSheetId="0">#REF!</definedName>
    <definedName name="C_2">#REF!</definedName>
    <definedName name="Cap_1">#REF!</definedName>
    <definedName name="Cap_2">#REF!</definedName>
    <definedName name="d">'[1]Equivalencia de proporciones'!$D$19</definedName>
    <definedName name="F_1" localSheetId="5">#REF!</definedName>
    <definedName name="F_1" localSheetId="0">#REF!</definedName>
    <definedName name="F_1">#REF!</definedName>
    <definedName name="F_2" localSheetId="5">#REF!</definedName>
    <definedName name="F_2" localSheetId="0">#REF!</definedName>
    <definedName name="F_2">#REF!</definedName>
    <definedName name="Fap_1">#REF!</definedName>
    <definedName name="Fap_2">#REF!</definedName>
    <definedName name="kk">[2]MH0l!$E$9</definedName>
    <definedName name="mm">[3]RMA!$C$30</definedName>
    <definedName name="mm_12">#REF!</definedName>
    <definedName name="mm_c1">#REF!</definedName>
    <definedName name="mm_c2">#REF!</definedName>
    <definedName name="mm_f1">#REF!</definedName>
    <definedName name="mm_f2">#REF!</definedName>
    <definedName name="mm_o11">#REF!</definedName>
    <definedName name="mm_o21">#REF!</definedName>
    <definedName name="mm_o22">#REF!</definedName>
    <definedName name="mm_t1">[3]MH0ll!$K$2</definedName>
    <definedName name="mm_total">#REF!</definedName>
    <definedName name="n" localSheetId="5">'[1]IC- 1 proporción'!$C$8</definedName>
    <definedName name="n">[4]MH0l!$E$8</definedName>
    <definedName name="n_1">'[1]Equivalencia de proporciones'!$E$5</definedName>
    <definedName name="n_2">'[1]Equivalencia de proporciones'!$E$6</definedName>
    <definedName name="O_11" localSheetId="5">#REF!</definedName>
    <definedName name="O_11" localSheetId="0">#REF!</definedName>
    <definedName name="O_11">#REF!</definedName>
    <definedName name="O_12" localSheetId="5">#REF!</definedName>
    <definedName name="O_12" localSheetId="0">#REF!</definedName>
    <definedName name="O_12">#REF!</definedName>
    <definedName name="O_21" localSheetId="5">#REF!</definedName>
    <definedName name="O_21" localSheetId="0">#REF!</definedName>
    <definedName name="O_21">#REF!</definedName>
    <definedName name="O_22" localSheetId="5">#REF!</definedName>
    <definedName name="O_22" localSheetId="0">#REF!</definedName>
    <definedName name="O_22">#REF!</definedName>
    <definedName name="Oap_11">#REF!</definedName>
    <definedName name="Oap_12">#REF!</definedName>
    <definedName name="Oap_21">#REF!</definedName>
    <definedName name="Oap_22">#REF!</definedName>
    <definedName name="p" localSheetId="5">'[1]IC- 1 proporción'!$C$15</definedName>
    <definedName name="p">[4]MH0l!$E$18</definedName>
    <definedName name="po">[4]MH0l!$E$52</definedName>
    <definedName name="q" localSheetId="5">'[1]IC- 1 proporción'!$C$16</definedName>
    <definedName name="q">[4]MH0l!$E$19</definedName>
    <definedName name="sep">[5]Examenes!$O$3</definedName>
    <definedName name="t" localSheetId="5">'[1]IC- 1 proporción'!$C$11</definedName>
    <definedName name="t">[4]MH0l!$E$13</definedName>
    <definedName name="Tabla" localSheetId="4">'MH01 (2)'!$AC$18:$AM$69</definedName>
    <definedName name="Tabla">#REF!</definedName>
    <definedName name="Total" localSheetId="5">#REF!</definedName>
    <definedName name="Total" localSheetId="0">#REF!</definedName>
    <definedName name="Total">#REF!</definedName>
    <definedName name="TotalAp">#REF!</definedName>
    <definedName name="x" localSheetId="5">'[1]IC- 1 proporción'!$C$9</definedName>
    <definedName name="x">[4]MH0l!$E$9</definedName>
    <definedName name="x_1">'[1]Equivalencia de proporciones'!$C$5</definedName>
    <definedName name="x_2">'[1]Equivalencia de proporciones'!$C$6</definedName>
    <definedName name="X_F2">#REF!</definedName>
    <definedName name="X_o11">#REF!</definedName>
    <definedName name="x_total">#REF!</definedName>
    <definedName name="xC_2">#REF!</definedName>
    <definedName name="xF_1">#REF!</definedName>
    <definedName name="xO_12">#REF!</definedName>
    <definedName name="xO_21">#REF!</definedName>
    <definedName name="xO_22">#REF!</definedName>
    <definedName name="y_1">'[1]Equivalencia de proporciones'!$D$5</definedName>
    <definedName name="y_2">'[1]Equivalencia de proporciones'!$D$6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R21" i="2" l="1"/>
  <c r="S21" i="2"/>
  <c r="T21" i="2"/>
  <c r="V21" i="2"/>
  <c r="W21" i="2"/>
  <c r="R22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A1" i="2" l="1"/>
  <c r="A1" i="8" l="1"/>
  <c r="I32" i="2"/>
  <c r="I31" i="2"/>
  <c r="E157" i="8"/>
  <c r="E158" i="8"/>
  <c r="D157" i="8"/>
  <c r="C33" i="1"/>
  <c r="F33" i="1" s="1"/>
  <c r="C34" i="1"/>
  <c r="E34" i="1" s="1"/>
  <c r="C35" i="1"/>
  <c r="D34" i="8" s="1"/>
  <c r="D40" i="9" s="1"/>
  <c r="C36" i="1"/>
  <c r="E36" i="1" s="1"/>
  <c r="C37" i="1"/>
  <c r="E37" i="1" s="1"/>
  <c r="C38" i="1"/>
  <c r="C39" i="1"/>
  <c r="E39" i="1" s="1"/>
  <c r="C40" i="1"/>
  <c r="E40" i="1" s="1"/>
  <c r="C41" i="1"/>
  <c r="G41" i="1" s="1"/>
  <c r="C42" i="1"/>
  <c r="E42" i="1" s="1"/>
  <c r="C43" i="1"/>
  <c r="E43" i="1" s="1"/>
  <c r="C44" i="1"/>
  <c r="E44" i="1" s="1"/>
  <c r="C45" i="1"/>
  <c r="D44" i="8" s="1"/>
  <c r="D50" i="9" s="1"/>
  <c r="C46" i="1"/>
  <c r="E46" i="1" s="1"/>
  <c r="C47" i="1"/>
  <c r="F47" i="1" s="1"/>
  <c r="C48" i="1"/>
  <c r="E48" i="1" s="1"/>
  <c r="C49" i="1"/>
  <c r="D48" i="8" s="1"/>
  <c r="D54" i="9" s="1"/>
  <c r="C50" i="1"/>
  <c r="E50" i="1" s="1"/>
  <c r="C51" i="1"/>
  <c r="E51" i="1" s="1"/>
  <c r="C52" i="1"/>
  <c r="D51" i="8" s="1"/>
  <c r="D57" i="9" s="1"/>
  <c r="C53" i="1"/>
  <c r="D52" i="8" s="1"/>
  <c r="D58" i="9" s="1"/>
  <c r="C54" i="1"/>
  <c r="E54" i="1" s="1"/>
  <c r="C55" i="1"/>
  <c r="D54" i="8" s="1"/>
  <c r="D60" i="9" s="1"/>
  <c r="C60" i="9" s="1"/>
  <c r="C54" i="8" s="1"/>
  <c r="E55" i="1"/>
  <c r="C56" i="1"/>
  <c r="F56" i="1" s="1"/>
  <c r="C57" i="1"/>
  <c r="E57" i="1" s="1"/>
  <c r="E56" i="8"/>
  <c r="C58" i="1"/>
  <c r="E58" i="1" s="1"/>
  <c r="E57" i="8"/>
  <c r="C59" i="1"/>
  <c r="E59" i="1" s="1"/>
  <c r="E58" i="8"/>
  <c r="C60" i="1"/>
  <c r="E60" i="1" s="1"/>
  <c r="E59" i="8"/>
  <c r="C61" i="1"/>
  <c r="D60" i="8" s="1"/>
  <c r="D66" i="9" s="1"/>
  <c r="C66" i="9" s="1"/>
  <c r="C60" i="8" s="1"/>
  <c r="E60" i="8"/>
  <c r="C62" i="1"/>
  <c r="D61" i="8" s="1"/>
  <c r="D67" i="9" s="1"/>
  <c r="E61" i="8"/>
  <c r="C63" i="1"/>
  <c r="G63" i="1" s="1"/>
  <c r="E62" i="8"/>
  <c r="C64" i="1"/>
  <c r="E64" i="1" s="1"/>
  <c r="E63" i="8"/>
  <c r="C65" i="1"/>
  <c r="E65" i="1" s="1"/>
  <c r="E64" i="8"/>
  <c r="C66" i="1"/>
  <c r="E66" i="1" s="1"/>
  <c r="E65" i="8"/>
  <c r="C67" i="1"/>
  <c r="E67" i="1" s="1"/>
  <c r="E66" i="8"/>
  <c r="C68" i="1"/>
  <c r="D67" i="8" s="1"/>
  <c r="D73" i="9" s="1"/>
  <c r="C73" i="9" s="1"/>
  <c r="C67" i="8" s="1"/>
  <c r="E67" i="8"/>
  <c r="C69" i="1"/>
  <c r="D68" i="8" s="1"/>
  <c r="D74" i="9" s="1"/>
  <c r="E68" i="8"/>
  <c r="C70" i="1"/>
  <c r="G70" i="1" s="1"/>
  <c r="E69" i="8"/>
  <c r="C71" i="1"/>
  <c r="D70" i="8" s="1"/>
  <c r="D76" i="9" s="1"/>
  <c r="C76" i="9" s="1"/>
  <c r="C70" i="8" s="1"/>
  <c r="E70" i="8"/>
  <c r="C72" i="1"/>
  <c r="D71" i="8" s="1"/>
  <c r="D77" i="9" s="1"/>
  <c r="E71" i="8"/>
  <c r="C73" i="1"/>
  <c r="D72" i="8" s="1"/>
  <c r="D78" i="9" s="1"/>
  <c r="F78" i="9" s="1"/>
  <c r="F72" i="8" s="1"/>
  <c r="E72" i="8"/>
  <c r="C74" i="1"/>
  <c r="E74" i="1" s="1"/>
  <c r="E73" i="8"/>
  <c r="C75" i="1"/>
  <c r="D74" i="8" s="1"/>
  <c r="D80" i="9" s="1"/>
  <c r="E74" i="8"/>
  <c r="C76" i="1"/>
  <c r="D75" i="8" s="1"/>
  <c r="D81" i="9" s="1"/>
  <c r="F81" i="9" s="1"/>
  <c r="F75" i="8" s="1"/>
  <c r="E75" i="8"/>
  <c r="C77" i="1"/>
  <c r="F77" i="1" s="1"/>
  <c r="E76" i="8"/>
  <c r="C78" i="1"/>
  <c r="F78" i="1" s="1"/>
  <c r="E77" i="8"/>
  <c r="C79" i="1"/>
  <c r="E79" i="1" s="1"/>
  <c r="E78" i="8"/>
  <c r="C80" i="1"/>
  <c r="E80" i="1" s="1"/>
  <c r="E79" i="8"/>
  <c r="C81" i="1"/>
  <c r="E81" i="1" s="1"/>
  <c r="E80" i="8"/>
  <c r="C82" i="1"/>
  <c r="D81" i="8" s="1"/>
  <c r="D87" i="9" s="1"/>
  <c r="C87" i="9" s="1"/>
  <c r="C81" i="8" s="1"/>
  <c r="E81" i="8"/>
  <c r="C83" i="1"/>
  <c r="D82" i="8" s="1"/>
  <c r="D88" i="9" s="1"/>
  <c r="F88" i="9" s="1"/>
  <c r="F82" i="8" s="1"/>
  <c r="E82" i="8"/>
  <c r="C84" i="1"/>
  <c r="D83" i="8" s="1"/>
  <c r="D89" i="9" s="1"/>
  <c r="C89" i="9" s="1"/>
  <c r="C83" i="8" s="1"/>
  <c r="E83" i="8"/>
  <c r="C85" i="1"/>
  <c r="G85" i="1" s="1"/>
  <c r="E84" i="8"/>
  <c r="C86" i="1"/>
  <c r="E86" i="1" s="1"/>
  <c r="E85" i="8"/>
  <c r="C87" i="1"/>
  <c r="E87" i="1" s="1"/>
  <c r="E86" i="8"/>
  <c r="C88" i="1"/>
  <c r="E88" i="1" s="1"/>
  <c r="E87" i="8"/>
  <c r="C89" i="1"/>
  <c r="D88" i="8" s="1"/>
  <c r="D94" i="9" s="1"/>
  <c r="C94" i="9" s="1"/>
  <c r="C88" i="8" s="1"/>
  <c r="E88" i="8"/>
  <c r="C90" i="1"/>
  <c r="E90" i="1" s="1"/>
  <c r="E89" i="8"/>
  <c r="C91" i="1"/>
  <c r="D90" i="8" s="1"/>
  <c r="D96" i="9" s="1"/>
  <c r="C96" i="9" s="1"/>
  <c r="C90" i="8" s="1"/>
  <c r="E90" i="8"/>
  <c r="C92" i="1"/>
  <c r="D91" i="8" s="1"/>
  <c r="D97" i="9" s="1"/>
  <c r="E91" i="8"/>
  <c r="C93" i="1"/>
  <c r="D92" i="8" s="1"/>
  <c r="D98" i="9" s="1"/>
  <c r="E92" i="8"/>
  <c r="C94" i="1"/>
  <c r="E94" i="1" s="1"/>
  <c r="E93" i="8"/>
  <c r="C95" i="1"/>
  <c r="D94" i="8" s="1"/>
  <c r="D100" i="9" s="1"/>
  <c r="E94" i="8"/>
  <c r="C96" i="1"/>
  <c r="D95" i="8" s="1"/>
  <c r="D101" i="9" s="1"/>
  <c r="E101" i="9" s="1"/>
  <c r="G101" i="9" s="1"/>
  <c r="H101" i="9" s="1"/>
  <c r="H95" i="8" s="1"/>
  <c r="E95" i="8"/>
  <c r="C97" i="1"/>
  <c r="E97" i="1" s="1"/>
  <c r="E96" i="8"/>
  <c r="C98" i="1"/>
  <c r="D97" i="8" s="1"/>
  <c r="D103" i="9" s="1"/>
  <c r="C103" i="9" s="1"/>
  <c r="C97" i="8" s="1"/>
  <c r="E97" i="8"/>
  <c r="C99" i="1"/>
  <c r="E99" i="1" s="1"/>
  <c r="E98" i="8"/>
  <c r="C100" i="1"/>
  <c r="G100" i="1" s="1"/>
  <c r="E99" i="8"/>
  <c r="C101" i="1"/>
  <c r="D100" i="8" s="1"/>
  <c r="D106" i="9" s="1"/>
  <c r="C106" i="9" s="1"/>
  <c r="C100" i="8" s="1"/>
  <c r="E100" i="8"/>
  <c r="C102" i="1"/>
  <c r="D101" i="8" s="1"/>
  <c r="D107" i="9" s="1"/>
  <c r="E101" i="8"/>
  <c r="C103" i="1"/>
  <c r="E103" i="1" s="1"/>
  <c r="E102" i="8"/>
  <c r="C104" i="1"/>
  <c r="G104" i="1" s="1"/>
  <c r="E103" i="8"/>
  <c r="C105" i="1"/>
  <c r="G105" i="1" s="1"/>
  <c r="E104" i="8"/>
  <c r="C106" i="1"/>
  <c r="E106" i="1" s="1"/>
  <c r="E105" i="8"/>
  <c r="C107" i="1"/>
  <c r="D106" i="8" s="1"/>
  <c r="D112" i="9" s="1"/>
  <c r="E112" i="9" s="1"/>
  <c r="E106" i="8"/>
  <c r="C108" i="1"/>
  <c r="D107" i="8" s="1"/>
  <c r="E108" i="1"/>
  <c r="C109" i="1"/>
  <c r="D108" i="8" s="1"/>
  <c r="E109" i="1"/>
  <c r="C110" i="1"/>
  <c r="E110" i="1" s="1"/>
  <c r="C111" i="1"/>
  <c r="D110" i="8" s="1"/>
  <c r="C112" i="1"/>
  <c r="D111" i="8" s="1"/>
  <c r="C113" i="1"/>
  <c r="D112" i="8" s="1"/>
  <c r="C114" i="1"/>
  <c r="F114" i="1" s="1"/>
  <c r="C115" i="1"/>
  <c r="F115" i="1" s="1"/>
  <c r="C116" i="1"/>
  <c r="E116" i="1" s="1"/>
  <c r="C117" i="1"/>
  <c r="E117" i="1" s="1"/>
  <c r="C118" i="1"/>
  <c r="D117" i="8" s="1"/>
  <c r="C119" i="1"/>
  <c r="E119" i="1" s="1"/>
  <c r="C120" i="1"/>
  <c r="E120" i="1" s="1"/>
  <c r="C121" i="1"/>
  <c r="D120" i="8" s="1"/>
  <c r="C122" i="1"/>
  <c r="D121" i="8" s="1"/>
  <c r="C123" i="1"/>
  <c r="D122" i="8" s="1"/>
  <c r="C124" i="1"/>
  <c r="D123" i="8" s="1"/>
  <c r="C125" i="1"/>
  <c r="E125" i="1" s="1"/>
  <c r="C126" i="1"/>
  <c r="E126" i="1" s="1"/>
  <c r="C127" i="1"/>
  <c r="G127" i="1" s="1"/>
  <c r="C128" i="1"/>
  <c r="D127" i="8" s="1"/>
  <c r="C129" i="1"/>
  <c r="D128" i="8" s="1"/>
  <c r="C130" i="1"/>
  <c r="E130" i="1" s="1"/>
  <c r="C131" i="1"/>
  <c r="D130" i="8" s="1"/>
  <c r="C132" i="1"/>
  <c r="D131" i="8" s="1"/>
  <c r="C133" i="1"/>
  <c r="D132" i="8" s="1"/>
  <c r="C134" i="1"/>
  <c r="E134" i="1" s="1"/>
  <c r="C135" i="1"/>
  <c r="D134" i="8" s="1"/>
  <c r="C136" i="1"/>
  <c r="D135" i="8" s="1"/>
  <c r="C137" i="1"/>
  <c r="F137" i="1" s="1"/>
  <c r="C138" i="1"/>
  <c r="E138" i="1" s="1"/>
  <c r="C139" i="1"/>
  <c r="E139" i="1" s="1"/>
  <c r="C140" i="1"/>
  <c r="E140" i="1" s="1"/>
  <c r="C141" i="1"/>
  <c r="E141" i="1" s="1"/>
  <c r="C142" i="1"/>
  <c r="E142" i="1" s="1"/>
  <c r="C143" i="1"/>
  <c r="G143" i="1" s="1"/>
  <c r="C144" i="1"/>
  <c r="D143" i="8" s="1"/>
  <c r="C145" i="1"/>
  <c r="D144" i="8" s="1"/>
  <c r="C146" i="1"/>
  <c r="E146" i="1" s="1"/>
  <c r="C147" i="1"/>
  <c r="E147" i="1" s="1"/>
  <c r="C148" i="1"/>
  <c r="F148" i="1" s="1"/>
  <c r="C149" i="1"/>
  <c r="D148" i="8" s="1"/>
  <c r="C150" i="1"/>
  <c r="E150" i="1" s="1"/>
  <c r="C151" i="1"/>
  <c r="D150" i="8" s="1"/>
  <c r="C152" i="1"/>
  <c r="F152" i="1" s="1"/>
  <c r="C153" i="1"/>
  <c r="D152" i="8" s="1"/>
  <c r="C154" i="1"/>
  <c r="E154" i="1" s="1"/>
  <c r="C155" i="1"/>
  <c r="D154" i="8" s="1"/>
  <c r="C156" i="1"/>
  <c r="D155" i="8" s="1"/>
  <c r="C157" i="1"/>
  <c r="E157" i="1" s="1"/>
  <c r="B53" i="1"/>
  <c r="B54" i="1"/>
  <c r="B55" i="1"/>
  <c r="B56" i="1"/>
  <c r="B54" i="2"/>
  <c r="B55" i="2"/>
  <c r="B56" i="2"/>
  <c r="B57" i="2"/>
  <c r="B58" i="2"/>
  <c r="B59" i="2"/>
  <c r="B60" i="2"/>
  <c r="B61" i="2"/>
  <c r="B62" i="2"/>
  <c r="B63" i="2"/>
  <c r="B64" i="2"/>
  <c r="B65" i="2"/>
  <c r="B66" i="2"/>
  <c r="B67" i="2"/>
  <c r="B68" i="2"/>
  <c r="B69" i="2"/>
  <c r="B7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90" i="2"/>
  <c r="B91" i="2"/>
  <c r="B92" i="2"/>
  <c r="B93" i="2"/>
  <c r="B94" i="2"/>
  <c r="B95" i="2"/>
  <c r="B96" i="2"/>
  <c r="B97" i="2"/>
  <c r="B98" i="2"/>
  <c r="B99" i="2"/>
  <c r="B100" i="2"/>
  <c r="B101" i="2"/>
  <c r="B102" i="2"/>
  <c r="B103" i="2"/>
  <c r="AT30" i="9"/>
  <c r="AS30" i="9"/>
  <c r="AS29" i="9"/>
  <c r="AS28" i="9"/>
  <c r="AS27" i="9"/>
  <c r="AT26" i="9"/>
  <c r="AS26" i="9"/>
  <c r="AS25" i="9"/>
  <c r="O158" i="8"/>
  <c r="N158" i="8"/>
  <c r="M158" i="8"/>
  <c r="L158" i="8"/>
  <c r="K158" i="8"/>
  <c r="J158" i="8"/>
  <c r="I158" i="8"/>
  <c r="B158" i="8"/>
  <c r="A158" i="8"/>
  <c r="O157" i="8"/>
  <c r="N157" i="8"/>
  <c r="M157" i="8"/>
  <c r="L157" i="8"/>
  <c r="K157" i="8"/>
  <c r="J157" i="8"/>
  <c r="I157" i="8"/>
  <c r="B157" i="8"/>
  <c r="A157" i="8"/>
  <c r="O156" i="8"/>
  <c r="N156" i="8"/>
  <c r="M156" i="8"/>
  <c r="L156" i="8"/>
  <c r="K156" i="8"/>
  <c r="J156" i="8"/>
  <c r="I156" i="8"/>
  <c r="B156" i="8"/>
  <c r="A156" i="8"/>
  <c r="O155" i="8"/>
  <c r="N155" i="8"/>
  <c r="M155" i="8"/>
  <c r="L155" i="8"/>
  <c r="K155" i="8"/>
  <c r="J155" i="8"/>
  <c r="I155" i="8"/>
  <c r="B155" i="8"/>
  <c r="A155" i="8"/>
  <c r="O154" i="8"/>
  <c r="N154" i="8"/>
  <c r="M154" i="8"/>
  <c r="L154" i="8"/>
  <c r="K154" i="8"/>
  <c r="J154" i="8"/>
  <c r="I154" i="8"/>
  <c r="B154" i="8"/>
  <c r="A154" i="8"/>
  <c r="O153" i="8"/>
  <c r="N153" i="8"/>
  <c r="M153" i="8"/>
  <c r="L153" i="8"/>
  <c r="K153" i="8"/>
  <c r="J153" i="8"/>
  <c r="I153" i="8"/>
  <c r="B153" i="8"/>
  <c r="A153" i="8"/>
  <c r="O152" i="8"/>
  <c r="N152" i="8"/>
  <c r="M152" i="8"/>
  <c r="L152" i="8"/>
  <c r="K152" i="8"/>
  <c r="J152" i="8"/>
  <c r="I152" i="8"/>
  <c r="B152" i="8"/>
  <c r="A152" i="8"/>
  <c r="O151" i="8"/>
  <c r="N151" i="8"/>
  <c r="M151" i="8"/>
  <c r="L151" i="8"/>
  <c r="K151" i="8"/>
  <c r="J151" i="8"/>
  <c r="I151" i="8"/>
  <c r="B151" i="8"/>
  <c r="A151" i="8"/>
  <c r="O150" i="8"/>
  <c r="N150" i="8"/>
  <c r="M150" i="8"/>
  <c r="L150" i="8"/>
  <c r="K150" i="8"/>
  <c r="J150" i="8"/>
  <c r="I150" i="8"/>
  <c r="B150" i="8"/>
  <c r="A150" i="8"/>
  <c r="O149" i="8"/>
  <c r="N149" i="8"/>
  <c r="M149" i="8"/>
  <c r="L149" i="8"/>
  <c r="K149" i="8"/>
  <c r="J149" i="8"/>
  <c r="I149" i="8"/>
  <c r="B149" i="8"/>
  <c r="A149" i="8"/>
  <c r="O148" i="8"/>
  <c r="N148" i="8"/>
  <c r="M148" i="8"/>
  <c r="L148" i="8"/>
  <c r="K148" i="8"/>
  <c r="J148" i="8"/>
  <c r="I148" i="8"/>
  <c r="B148" i="8"/>
  <c r="A148" i="8"/>
  <c r="O147" i="8"/>
  <c r="N147" i="8"/>
  <c r="M147" i="8"/>
  <c r="L147" i="8"/>
  <c r="K147" i="8"/>
  <c r="J147" i="8"/>
  <c r="I147" i="8"/>
  <c r="B147" i="8"/>
  <c r="A147" i="8"/>
  <c r="O146" i="8"/>
  <c r="N146" i="8"/>
  <c r="M146" i="8"/>
  <c r="L146" i="8"/>
  <c r="K146" i="8"/>
  <c r="J146" i="8"/>
  <c r="I146" i="8"/>
  <c r="B146" i="8"/>
  <c r="A146" i="8"/>
  <c r="O145" i="8"/>
  <c r="N145" i="8"/>
  <c r="M145" i="8"/>
  <c r="L145" i="8"/>
  <c r="K145" i="8"/>
  <c r="J145" i="8"/>
  <c r="I145" i="8"/>
  <c r="B145" i="8"/>
  <c r="A145" i="8"/>
  <c r="O144" i="8"/>
  <c r="N144" i="8"/>
  <c r="M144" i="8"/>
  <c r="L144" i="8"/>
  <c r="K144" i="8"/>
  <c r="J144" i="8"/>
  <c r="I144" i="8"/>
  <c r="B144" i="8"/>
  <c r="A144" i="8"/>
  <c r="O143" i="8"/>
  <c r="N143" i="8"/>
  <c r="M143" i="8"/>
  <c r="L143" i="8"/>
  <c r="K143" i="8"/>
  <c r="J143" i="8"/>
  <c r="I143" i="8"/>
  <c r="B143" i="8"/>
  <c r="A143" i="8"/>
  <c r="O142" i="8"/>
  <c r="N142" i="8"/>
  <c r="M142" i="8"/>
  <c r="L142" i="8"/>
  <c r="K142" i="8"/>
  <c r="J142" i="8"/>
  <c r="I142" i="8"/>
  <c r="B142" i="8"/>
  <c r="A142" i="8"/>
  <c r="O141" i="8"/>
  <c r="N141" i="8"/>
  <c r="M141" i="8"/>
  <c r="L141" i="8"/>
  <c r="K141" i="8"/>
  <c r="J141" i="8"/>
  <c r="I141" i="8"/>
  <c r="B141" i="8"/>
  <c r="A141" i="8"/>
  <c r="O140" i="8"/>
  <c r="N140" i="8"/>
  <c r="M140" i="8"/>
  <c r="L140" i="8"/>
  <c r="K140" i="8"/>
  <c r="J140" i="8"/>
  <c r="I140" i="8"/>
  <c r="B140" i="8"/>
  <c r="A140" i="8"/>
  <c r="O139" i="8"/>
  <c r="N139" i="8"/>
  <c r="M139" i="8"/>
  <c r="L139" i="8"/>
  <c r="K139" i="8"/>
  <c r="J139" i="8"/>
  <c r="I139" i="8"/>
  <c r="B139" i="8"/>
  <c r="A139" i="8"/>
  <c r="O138" i="8"/>
  <c r="N138" i="8"/>
  <c r="M138" i="8"/>
  <c r="L138" i="8"/>
  <c r="K138" i="8"/>
  <c r="J138" i="8"/>
  <c r="I138" i="8"/>
  <c r="B138" i="8"/>
  <c r="A138" i="8"/>
  <c r="O137" i="8"/>
  <c r="N137" i="8"/>
  <c r="M137" i="8"/>
  <c r="L137" i="8"/>
  <c r="K137" i="8"/>
  <c r="J137" i="8"/>
  <c r="I137" i="8"/>
  <c r="B137" i="8"/>
  <c r="A137" i="8"/>
  <c r="O136" i="8"/>
  <c r="N136" i="8"/>
  <c r="M136" i="8"/>
  <c r="L136" i="8"/>
  <c r="K136" i="8"/>
  <c r="J136" i="8"/>
  <c r="I136" i="8"/>
  <c r="B136" i="8"/>
  <c r="A136" i="8"/>
  <c r="O135" i="8"/>
  <c r="N135" i="8"/>
  <c r="M135" i="8"/>
  <c r="L135" i="8"/>
  <c r="K135" i="8"/>
  <c r="J135" i="8"/>
  <c r="I135" i="8"/>
  <c r="B135" i="8"/>
  <c r="A135" i="8"/>
  <c r="O134" i="8"/>
  <c r="N134" i="8"/>
  <c r="M134" i="8"/>
  <c r="L134" i="8"/>
  <c r="K134" i="8"/>
  <c r="J134" i="8"/>
  <c r="I134" i="8"/>
  <c r="B134" i="8"/>
  <c r="A134" i="8"/>
  <c r="O133" i="8"/>
  <c r="N133" i="8"/>
  <c r="M133" i="8"/>
  <c r="L133" i="8"/>
  <c r="K133" i="8"/>
  <c r="J133" i="8"/>
  <c r="I133" i="8"/>
  <c r="B133" i="8"/>
  <c r="A133" i="8"/>
  <c r="O132" i="8"/>
  <c r="N132" i="8"/>
  <c r="M132" i="8"/>
  <c r="L132" i="8"/>
  <c r="K132" i="8"/>
  <c r="J132" i="8"/>
  <c r="I132" i="8"/>
  <c r="B132" i="8"/>
  <c r="A132" i="8"/>
  <c r="O131" i="8"/>
  <c r="N131" i="8"/>
  <c r="M131" i="8"/>
  <c r="L131" i="8"/>
  <c r="K131" i="8"/>
  <c r="J131" i="8"/>
  <c r="I131" i="8"/>
  <c r="B131" i="8"/>
  <c r="A131" i="8"/>
  <c r="O130" i="8"/>
  <c r="N130" i="8"/>
  <c r="M130" i="8"/>
  <c r="L130" i="8"/>
  <c r="K130" i="8"/>
  <c r="J130" i="8"/>
  <c r="I130" i="8"/>
  <c r="B130" i="8"/>
  <c r="A130" i="8"/>
  <c r="O129" i="8"/>
  <c r="N129" i="8"/>
  <c r="M129" i="8"/>
  <c r="L129" i="8"/>
  <c r="K129" i="8"/>
  <c r="J129" i="8"/>
  <c r="I129" i="8"/>
  <c r="B129" i="8"/>
  <c r="A129" i="8"/>
  <c r="O128" i="8"/>
  <c r="N128" i="8"/>
  <c r="M128" i="8"/>
  <c r="L128" i="8"/>
  <c r="K128" i="8"/>
  <c r="J128" i="8"/>
  <c r="I128" i="8"/>
  <c r="B128" i="8"/>
  <c r="A128" i="8"/>
  <c r="O127" i="8"/>
  <c r="N127" i="8"/>
  <c r="M127" i="8"/>
  <c r="L127" i="8"/>
  <c r="K127" i="8"/>
  <c r="J127" i="8"/>
  <c r="I127" i="8"/>
  <c r="B127" i="8"/>
  <c r="A127" i="8"/>
  <c r="O126" i="8"/>
  <c r="N126" i="8"/>
  <c r="M126" i="8"/>
  <c r="L126" i="8"/>
  <c r="K126" i="8"/>
  <c r="J126" i="8"/>
  <c r="I126" i="8"/>
  <c r="B126" i="8"/>
  <c r="A126" i="8"/>
  <c r="O125" i="8"/>
  <c r="N125" i="8"/>
  <c r="M125" i="8"/>
  <c r="L125" i="8"/>
  <c r="K125" i="8"/>
  <c r="J125" i="8"/>
  <c r="I125" i="8"/>
  <c r="B125" i="8"/>
  <c r="A125" i="8"/>
  <c r="O124" i="8"/>
  <c r="N124" i="8"/>
  <c r="M124" i="8"/>
  <c r="L124" i="8"/>
  <c r="K124" i="8"/>
  <c r="J124" i="8"/>
  <c r="I124" i="8"/>
  <c r="B124" i="8"/>
  <c r="A124" i="8"/>
  <c r="O123" i="8"/>
  <c r="N123" i="8"/>
  <c r="M123" i="8"/>
  <c r="L123" i="8"/>
  <c r="K123" i="8"/>
  <c r="J123" i="8"/>
  <c r="I123" i="8"/>
  <c r="B123" i="8"/>
  <c r="A123" i="8"/>
  <c r="O122" i="8"/>
  <c r="N122" i="8"/>
  <c r="M122" i="8"/>
  <c r="L122" i="8"/>
  <c r="K122" i="8"/>
  <c r="J122" i="8"/>
  <c r="I122" i="8"/>
  <c r="B122" i="8"/>
  <c r="A122" i="8"/>
  <c r="O121" i="8"/>
  <c r="N121" i="8"/>
  <c r="M121" i="8"/>
  <c r="L121" i="8"/>
  <c r="K121" i="8"/>
  <c r="J121" i="8"/>
  <c r="I121" i="8"/>
  <c r="B121" i="8"/>
  <c r="A121" i="8"/>
  <c r="O120" i="8"/>
  <c r="N120" i="8"/>
  <c r="M120" i="8"/>
  <c r="L120" i="8"/>
  <c r="K120" i="8"/>
  <c r="J120" i="8"/>
  <c r="I120" i="8"/>
  <c r="B120" i="8"/>
  <c r="A120" i="8"/>
  <c r="O119" i="8"/>
  <c r="N119" i="8"/>
  <c r="M119" i="8"/>
  <c r="L119" i="8"/>
  <c r="K119" i="8"/>
  <c r="J119" i="8"/>
  <c r="I119" i="8"/>
  <c r="B119" i="8"/>
  <c r="A119" i="8"/>
  <c r="O118" i="8"/>
  <c r="N118" i="8"/>
  <c r="M118" i="8"/>
  <c r="L118" i="8"/>
  <c r="K118" i="8"/>
  <c r="J118" i="8"/>
  <c r="I118" i="8"/>
  <c r="B118" i="8"/>
  <c r="A118" i="8"/>
  <c r="O117" i="8"/>
  <c r="N117" i="8"/>
  <c r="M117" i="8"/>
  <c r="L117" i="8"/>
  <c r="K117" i="8"/>
  <c r="J117" i="8"/>
  <c r="I117" i="8"/>
  <c r="B117" i="8"/>
  <c r="A117" i="8"/>
  <c r="O116" i="8"/>
  <c r="N116" i="8"/>
  <c r="M116" i="8"/>
  <c r="L116" i="8"/>
  <c r="K116" i="8"/>
  <c r="J116" i="8"/>
  <c r="I116" i="8"/>
  <c r="B116" i="8"/>
  <c r="A116" i="8"/>
  <c r="O115" i="8"/>
  <c r="N115" i="8"/>
  <c r="M115" i="8"/>
  <c r="L115" i="8"/>
  <c r="K115" i="8"/>
  <c r="J115" i="8"/>
  <c r="I115" i="8"/>
  <c r="B115" i="8"/>
  <c r="A115" i="8"/>
  <c r="O114" i="8"/>
  <c r="N114" i="8"/>
  <c r="M114" i="8"/>
  <c r="L114" i="8"/>
  <c r="K114" i="8"/>
  <c r="J114" i="8"/>
  <c r="I114" i="8"/>
  <c r="B114" i="8"/>
  <c r="A114" i="8"/>
  <c r="O113" i="8"/>
  <c r="N113" i="8"/>
  <c r="M113" i="8"/>
  <c r="L113" i="8"/>
  <c r="K113" i="8"/>
  <c r="J113" i="8"/>
  <c r="I113" i="8"/>
  <c r="B113" i="8"/>
  <c r="A113" i="8"/>
  <c r="O112" i="8"/>
  <c r="N112" i="8"/>
  <c r="M112" i="8"/>
  <c r="L112" i="8"/>
  <c r="K112" i="8"/>
  <c r="J112" i="8"/>
  <c r="I112" i="8"/>
  <c r="B112" i="8"/>
  <c r="A112" i="8"/>
  <c r="O111" i="8"/>
  <c r="N111" i="8"/>
  <c r="M111" i="8"/>
  <c r="L111" i="8"/>
  <c r="K111" i="8"/>
  <c r="J111" i="8"/>
  <c r="I111" i="8"/>
  <c r="B111" i="8"/>
  <c r="A111" i="8"/>
  <c r="O110" i="8"/>
  <c r="N110" i="8"/>
  <c r="M110" i="8"/>
  <c r="L110" i="8"/>
  <c r="K110" i="8"/>
  <c r="J110" i="8"/>
  <c r="I110" i="8"/>
  <c r="B110" i="8"/>
  <c r="A110" i="8"/>
  <c r="O109" i="8"/>
  <c r="N109" i="8"/>
  <c r="M109" i="8"/>
  <c r="L109" i="8"/>
  <c r="K109" i="8"/>
  <c r="J109" i="8"/>
  <c r="I109" i="8"/>
  <c r="B109" i="8"/>
  <c r="A109" i="8"/>
  <c r="O108" i="8"/>
  <c r="N108" i="8"/>
  <c r="M108" i="8"/>
  <c r="L108" i="8"/>
  <c r="K108" i="8"/>
  <c r="J108" i="8"/>
  <c r="I108" i="8"/>
  <c r="B108" i="8"/>
  <c r="A108" i="8"/>
  <c r="O107" i="8"/>
  <c r="N107" i="8"/>
  <c r="M107" i="8"/>
  <c r="L107" i="8"/>
  <c r="K107" i="8"/>
  <c r="J107" i="8"/>
  <c r="I107" i="8"/>
  <c r="B107" i="8"/>
  <c r="A107" i="8"/>
  <c r="O106" i="8"/>
  <c r="N106" i="8"/>
  <c r="M106" i="8"/>
  <c r="L106" i="8"/>
  <c r="K106" i="8"/>
  <c r="J106" i="8"/>
  <c r="I106" i="8"/>
  <c r="B106" i="8"/>
  <c r="A106" i="8"/>
  <c r="O105" i="8"/>
  <c r="N105" i="8"/>
  <c r="M105" i="8"/>
  <c r="L105" i="8"/>
  <c r="K105" i="8"/>
  <c r="J105" i="8"/>
  <c r="I105" i="8"/>
  <c r="B105" i="8"/>
  <c r="A105" i="8"/>
  <c r="O104" i="8"/>
  <c r="N104" i="8"/>
  <c r="M104" i="8"/>
  <c r="L104" i="8"/>
  <c r="K104" i="8"/>
  <c r="J104" i="8"/>
  <c r="I104" i="8"/>
  <c r="B104" i="8"/>
  <c r="A104" i="8"/>
  <c r="O103" i="8"/>
  <c r="N103" i="8"/>
  <c r="M103" i="8"/>
  <c r="L103" i="8"/>
  <c r="K103" i="8"/>
  <c r="J103" i="8"/>
  <c r="I103" i="8"/>
  <c r="B103" i="8"/>
  <c r="A103" i="8"/>
  <c r="O102" i="8"/>
  <c r="N102" i="8"/>
  <c r="M102" i="8"/>
  <c r="L102" i="8"/>
  <c r="K102" i="8"/>
  <c r="J102" i="8"/>
  <c r="I102" i="8"/>
  <c r="B102" i="8"/>
  <c r="A102" i="8"/>
  <c r="O101" i="8"/>
  <c r="N101" i="8"/>
  <c r="M101" i="8"/>
  <c r="L101" i="8"/>
  <c r="K101" i="8"/>
  <c r="J101" i="8"/>
  <c r="I101" i="8"/>
  <c r="B101" i="8"/>
  <c r="A101" i="8"/>
  <c r="O100" i="8"/>
  <c r="N100" i="8"/>
  <c r="M100" i="8"/>
  <c r="L100" i="8"/>
  <c r="K100" i="8"/>
  <c r="J100" i="8"/>
  <c r="I100" i="8"/>
  <c r="B100" i="8"/>
  <c r="A100" i="8"/>
  <c r="O99" i="8"/>
  <c r="N99" i="8"/>
  <c r="M99" i="8"/>
  <c r="L99" i="8"/>
  <c r="K99" i="8"/>
  <c r="J99" i="8"/>
  <c r="I99" i="8"/>
  <c r="B99" i="8"/>
  <c r="A99" i="8"/>
  <c r="O98" i="8"/>
  <c r="N98" i="8"/>
  <c r="M98" i="8"/>
  <c r="L98" i="8"/>
  <c r="K98" i="8"/>
  <c r="J98" i="8"/>
  <c r="I98" i="8"/>
  <c r="B98" i="8"/>
  <c r="A98" i="8"/>
  <c r="O97" i="8"/>
  <c r="N97" i="8"/>
  <c r="M97" i="8"/>
  <c r="L97" i="8"/>
  <c r="K97" i="8"/>
  <c r="J97" i="8"/>
  <c r="I97" i="8"/>
  <c r="B97" i="8"/>
  <c r="A97" i="8"/>
  <c r="O96" i="8"/>
  <c r="N96" i="8"/>
  <c r="M96" i="8"/>
  <c r="L96" i="8"/>
  <c r="K96" i="8"/>
  <c r="J96" i="8"/>
  <c r="I96" i="8"/>
  <c r="B96" i="8"/>
  <c r="A96" i="8"/>
  <c r="O95" i="8"/>
  <c r="N95" i="8"/>
  <c r="M95" i="8"/>
  <c r="L95" i="8"/>
  <c r="K95" i="8"/>
  <c r="J95" i="8"/>
  <c r="I95" i="8"/>
  <c r="B95" i="8"/>
  <c r="A95" i="8"/>
  <c r="O94" i="8"/>
  <c r="N94" i="8"/>
  <c r="M94" i="8"/>
  <c r="L94" i="8"/>
  <c r="K94" i="8"/>
  <c r="J94" i="8"/>
  <c r="I94" i="8"/>
  <c r="B94" i="8"/>
  <c r="A94" i="8"/>
  <c r="O93" i="8"/>
  <c r="N93" i="8"/>
  <c r="M93" i="8"/>
  <c r="L93" i="8"/>
  <c r="K93" i="8"/>
  <c r="J93" i="8"/>
  <c r="I93" i="8"/>
  <c r="B93" i="8"/>
  <c r="A93" i="8"/>
  <c r="O92" i="8"/>
  <c r="N92" i="8"/>
  <c r="M92" i="8"/>
  <c r="L92" i="8"/>
  <c r="K92" i="8"/>
  <c r="J92" i="8"/>
  <c r="I92" i="8"/>
  <c r="B92" i="8"/>
  <c r="A92" i="8"/>
  <c r="O91" i="8"/>
  <c r="N91" i="8"/>
  <c r="M91" i="8"/>
  <c r="L91" i="8"/>
  <c r="K91" i="8"/>
  <c r="J91" i="8"/>
  <c r="I91" i="8"/>
  <c r="B91" i="8"/>
  <c r="A91" i="8"/>
  <c r="O90" i="8"/>
  <c r="N90" i="8"/>
  <c r="M90" i="8"/>
  <c r="L90" i="8"/>
  <c r="K90" i="8"/>
  <c r="J90" i="8"/>
  <c r="I90" i="8"/>
  <c r="B90" i="8"/>
  <c r="A90" i="8"/>
  <c r="O89" i="8"/>
  <c r="N89" i="8"/>
  <c r="M89" i="8"/>
  <c r="L89" i="8"/>
  <c r="K89" i="8"/>
  <c r="J89" i="8"/>
  <c r="I89" i="8"/>
  <c r="B89" i="8"/>
  <c r="A89" i="8"/>
  <c r="O88" i="8"/>
  <c r="N88" i="8"/>
  <c r="M88" i="8"/>
  <c r="L88" i="8"/>
  <c r="K88" i="8"/>
  <c r="J88" i="8"/>
  <c r="I88" i="8"/>
  <c r="B88" i="8"/>
  <c r="A88" i="8"/>
  <c r="O87" i="8"/>
  <c r="N87" i="8"/>
  <c r="M87" i="8"/>
  <c r="L87" i="8"/>
  <c r="K87" i="8"/>
  <c r="J87" i="8"/>
  <c r="I87" i="8"/>
  <c r="B87" i="8"/>
  <c r="A87" i="8"/>
  <c r="O86" i="8"/>
  <c r="N86" i="8"/>
  <c r="M86" i="8"/>
  <c r="L86" i="8"/>
  <c r="K86" i="8"/>
  <c r="J86" i="8"/>
  <c r="I86" i="8"/>
  <c r="B86" i="8"/>
  <c r="A86" i="8"/>
  <c r="O85" i="8"/>
  <c r="N85" i="8"/>
  <c r="M85" i="8"/>
  <c r="L85" i="8"/>
  <c r="K85" i="8"/>
  <c r="J85" i="8"/>
  <c r="I85" i="8"/>
  <c r="B85" i="8"/>
  <c r="A85" i="8"/>
  <c r="O84" i="8"/>
  <c r="N84" i="8"/>
  <c r="M84" i="8"/>
  <c r="L84" i="8"/>
  <c r="K84" i="8"/>
  <c r="J84" i="8"/>
  <c r="I84" i="8"/>
  <c r="B84" i="8"/>
  <c r="A84" i="8"/>
  <c r="O83" i="8"/>
  <c r="N83" i="8"/>
  <c r="M83" i="8"/>
  <c r="L83" i="8"/>
  <c r="K83" i="8"/>
  <c r="J83" i="8"/>
  <c r="I83" i="8"/>
  <c r="B83" i="8"/>
  <c r="A83" i="8"/>
  <c r="O82" i="8"/>
  <c r="N82" i="8"/>
  <c r="M82" i="8"/>
  <c r="L82" i="8"/>
  <c r="K82" i="8"/>
  <c r="J82" i="8"/>
  <c r="I82" i="8"/>
  <c r="B82" i="8"/>
  <c r="A82" i="8"/>
  <c r="O81" i="8"/>
  <c r="N81" i="8"/>
  <c r="M81" i="8"/>
  <c r="L81" i="8"/>
  <c r="K81" i="8"/>
  <c r="J81" i="8"/>
  <c r="I81" i="8"/>
  <c r="B81" i="8"/>
  <c r="A81" i="8"/>
  <c r="O80" i="8"/>
  <c r="N80" i="8"/>
  <c r="M80" i="8"/>
  <c r="L80" i="8"/>
  <c r="K80" i="8"/>
  <c r="J80" i="8"/>
  <c r="I80" i="8"/>
  <c r="B80" i="8"/>
  <c r="A80" i="8"/>
  <c r="O79" i="8"/>
  <c r="N79" i="8"/>
  <c r="M79" i="8"/>
  <c r="L79" i="8"/>
  <c r="K79" i="8"/>
  <c r="J79" i="8"/>
  <c r="I79" i="8"/>
  <c r="B79" i="8"/>
  <c r="A79" i="8"/>
  <c r="O78" i="8"/>
  <c r="N78" i="8"/>
  <c r="M78" i="8"/>
  <c r="L78" i="8"/>
  <c r="K78" i="8"/>
  <c r="J78" i="8"/>
  <c r="I78" i="8"/>
  <c r="B78" i="8"/>
  <c r="A78" i="8"/>
  <c r="O77" i="8"/>
  <c r="N77" i="8"/>
  <c r="M77" i="8"/>
  <c r="L77" i="8"/>
  <c r="K77" i="8"/>
  <c r="J77" i="8"/>
  <c r="I77" i="8"/>
  <c r="B77" i="8"/>
  <c r="A77" i="8"/>
  <c r="O76" i="8"/>
  <c r="N76" i="8"/>
  <c r="M76" i="8"/>
  <c r="L76" i="8"/>
  <c r="K76" i="8"/>
  <c r="J76" i="8"/>
  <c r="I76" i="8"/>
  <c r="B76" i="8"/>
  <c r="A76" i="8"/>
  <c r="O75" i="8"/>
  <c r="N75" i="8"/>
  <c r="M75" i="8"/>
  <c r="L75" i="8"/>
  <c r="K75" i="8"/>
  <c r="J75" i="8"/>
  <c r="I75" i="8"/>
  <c r="B75" i="8"/>
  <c r="A75" i="8"/>
  <c r="O74" i="8"/>
  <c r="N74" i="8"/>
  <c r="M74" i="8"/>
  <c r="L74" i="8"/>
  <c r="K74" i="8"/>
  <c r="J74" i="8"/>
  <c r="I74" i="8"/>
  <c r="B74" i="8"/>
  <c r="A74" i="8"/>
  <c r="O73" i="8"/>
  <c r="N73" i="8"/>
  <c r="M73" i="8"/>
  <c r="L73" i="8"/>
  <c r="K73" i="8"/>
  <c r="J73" i="8"/>
  <c r="I73" i="8"/>
  <c r="B73" i="8"/>
  <c r="A73" i="8"/>
  <c r="O72" i="8"/>
  <c r="N72" i="8"/>
  <c r="M72" i="8"/>
  <c r="L72" i="8"/>
  <c r="K72" i="8"/>
  <c r="J72" i="8"/>
  <c r="I72" i="8"/>
  <c r="B72" i="8"/>
  <c r="A72" i="8"/>
  <c r="O71" i="8"/>
  <c r="N71" i="8"/>
  <c r="M71" i="8"/>
  <c r="L71" i="8"/>
  <c r="K71" i="8"/>
  <c r="J71" i="8"/>
  <c r="I71" i="8"/>
  <c r="B71" i="8"/>
  <c r="A71" i="8"/>
  <c r="O70" i="8"/>
  <c r="N70" i="8"/>
  <c r="M70" i="8"/>
  <c r="L70" i="8"/>
  <c r="K70" i="8"/>
  <c r="J70" i="8"/>
  <c r="I70" i="8"/>
  <c r="B70" i="8"/>
  <c r="A70" i="8"/>
  <c r="O69" i="8"/>
  <c r="N69" i="8"/>
  <c r="M69" i="8"/>
  <c r="L69" i="8"/>
  <c r="K69" i="8"/>
  <c r="J69" i="8"/>
  <c r="I69" i="8"/>
  <c r="B69" i="8"/>
  <c r="A69" i="8"/>
  <c r="O68" i="8"/>
  <c r="N68" i="8"/>
  <c r="M68" i="8"/>
  <c r="L68" i="8"/>
  <c r="K68" i="8"/>
  <c r="J68" i="8"/>
  <c r="I68" i="8"/>
  <c r="B68" i="8"/>
  <c r="A68" i="8"/>
  <c r="O67" i="8"/>
  <c r="N67" i="8"/>
  <c r="M67" i="8"/>
  <c r="L67" i="8"/>
  <c r="K67" i="8"/>
  <c r="J67" i="8"/>
  <c r="I67" i="8"/>
  <c r="B67" i="8"/>
  <c r="A67" i="8"/>
  <c r="O66" i="8"/>
  <c r="N66" i="8"/>
  <c r="M66" i="8"/>
  <c r="L66" i="8"/>
  <c r="K66" i="8"/>
  <c r="J66" i="8"/>
  <c r="I66" i="8"/>
  <c r="B66" i="8"/>
  <c r="A66" i="8"/>
  <c r="O65" i="8"/>
  <c r="N65" i="8"/>
  <c r="M65" i="8"/>
  <c r="L65" i="8"/>
  <c r="K65" i="8"/>
  <c r="J65" i="8"/>
  <c r="I65" i="8"/>
  <c r="B65" i="8"/>
  <c r="A65" i="8"/>
  <c r="O64" i="8"/>
  <c r="N64" i="8"/>
  <c r="M64" i="8"/>
  <c r="L64" i="8"/>
  <c r="K64" i="8"/>
  <c r="J64" i="8"/>
  <c r="I64" i="8"/>
  <c r="B64" i="8"/>
  <c r="A64" i="8"/>
  <c r="O63" i="8"/>
  <c r="N63" i="8"/>
  <c r="M63" i="8"/>
  <c r="L63" i="8"/>
  <c r="K63" i="8"/>
  <c r="J63" i="8"/>
  <c r="I63" i="8"/>
  <c r="B63" i="8"/>
  <c r="A63" i="8"/>
  <c r="O62" i="8"/>
  <c r="N62" i="8"/>
  <c r="M62" i="8"/>
  <c r="L62" i="8"/>
  <c r="K62" i="8"/>
  <c r="J62" i="8"/>
  <c r="I62" i="8"/>
  <c r="B62" i="8"/>
  <c r="A62" i="8"/>
  <c r="O61" i="8"/>
  <c r="N61" i="8"/>
  <c r="M61" i="8"/>
  <c r="L61" i="8"/>
  <c r="K61" i="8"/>
  <c r="J61" i="8"/>
  <c r="I61" i="8"/>
  <c r="B61" i="8"/>
  <c r="A61" i="8"/>
  <c r="O60" i="8"/>
  <c r="N60" i="8"/>
  <c r="M60" i="8"/>
  <c r="L60" i="8"/>
  <c r="K60" i="8"/>
  <c r="J60" i="8"/>
  <c r="I60" i="8"/>
  <c r="B60" i="8"/>
  <c r="A60" i="8"/>
  <c r="O59" i="8"/>
  <c r="N59" i="8"/>
  <c r="M59" i="8"/>
  <c r="L59" i="8"/>
  <c r="K59" i="8"/>
  <c r="J59" i="8"/>
  <c r="I59" i="8"/>
  <c r="B59" i="8"/>
  <c r="A59" i="8"/>
  <c r="O58" i="8"/>
  <c r="N58" i="8"/>
  <c r="M58" i="8"/>
  <c r="L58" i="8"/>
  <c r="K58" i="8"/>
  <c r="J58" i="8"/>
  <c r="I58" i="8"/>
  <c r="B58" i="8"/>
  <c r="A58" i="8"/>
  <c r="O57" i="8"/>
  <c r="N57" i="8"/>
  <c r="M57" i="8"/>
  <c r="L57" i="8"/>
  <c r="K57" i="8"/>
  <c r="J57" i="8"/>
  <c r="I57" i="8"/>
  <c r="B57" i="8"/>
  <c r="A57" i="8"/>
  <c r="O56" i="8"/>
  <c r="N56" i="8"/>
  <c r="M56" i="8"/>
  <c r="L56" i="8"/>
  <c r="K56" i="8"/>
  <c r="J56" i="8"/>
  <c r="I56" i="8"/>
  <c r="B56" i="8"/>
  <c r="A56" i="8"/>
  <c r="O55" i="8"/>
  <c r="N55" i="8"/>
  <c r="M55" i="8"/>
  <c r="L55" i="8"/>
  <c r="K55" i="8"/>
  <c r="J55" i="8"/>
  <c r="I55" i="8"/>
  <c r="B55" i="8"/>
  <c r="A55" i="8"/>
  <c r="O54" i="8"/>
  <c r="N54" i="8"/>
  <c r="M54" i="8"/>
  <c r="L54" i="8"/>
  <c r="K54" i="8"/>
  <c r="J54" i="8"/>
  <c r="I54" i="8"/>
  <c r="B54" i="8"/>
  <c r="A54" i="8"/>
  <c r="O53" i="8"/>
  <c r="N53" i="8"/>
  <c r="M53" i="8"/>
  <c r="L53" i="8"/>
  <c r="K53" i="8"/>
  <c r="J53" i="8"/>
  <c r="I53" i="8"/>
  <c r="B53" i="8"/>
  <c r="A53" i="8"/>
  <c r="O52" i="8"/>
  <c r="N52" i="8"/>
  <c r="M52" i="8"/>
  <c r="L52" i="8"/>
  <c r="K52" i="8"/>
  <c r="J52" i="8"/>
  <c r="I52" i="8"/>
  <c r="B52" i="8"/>
  <c r="A52" i="8"/>
  <c r="O51" i="8"/>
  <c r="N51" i="8"/>
  <c r="M51" i="8"/>
  <c r="L51" i="8"/>
  <c r="K51" i="8"/>
  <c r="J51" i="8"/>
  <c r="I51" i="8"/>
  <c r="B51" i="8"/>
  <c r="A51" i="8"/>
  <c r="O50" i="8"/>
  <c r="N50" i="8"/>
  <c r="M50" i="8"/>
  <c r="L50" i="8"/>
  <c r="K50" i="8"/>
  <c r="J50" i="8"/>
  <c r="I50" i="8"/>
  <c r="B50" i="8"/>
  <c r="A50" i="8"/>
  <c r="O49" i="8"/>
  <c r="N49" i="8"/>
  <c r="M49" i="8"/>
  <c r="L49" i="8"/>
  <c r="K49" i="8"/>
  <c r="J49" i="8"/>
  <c r="I49" i="8"/>
  <c r="B49" i="8"/>
  <c r="A49" i="8"/>
  <c r="O48" i="8"/>
  <c r="N48" i="8"/>
  <c r="M48" i="8"/>
  <c r="L48" i="8"/>
  <c r="K48" i="8"/>
  <c r="J48" i="8"/>
  <c r="I48" i="8"/>
  <c r="B48" i="8"/>
  <c r="A48" i="8"/>
  <c r="O47" i="8"/>
  <c r="N47" i="8"/>
  <c r="M47" i="8"/>
  <c r="L47" i="8"/>
  <c r="K47" i="8"/>
  <c r="J47" i="8"/>
  <c r="I47" i="8"/>
  <c r="B47" i="8"/>
  <c r="A47" i="8"/>
  <c r="O46" i="8"/>
  <c r="N46" i="8"/>
  <c r="M46" i="8"/>
  <c r="L46" i="8"/>
  <c r="K46" i="8"/>
  <c r="J46" i="8"/>
  <c r="I46" i="8"/>
  <c r="B46" i="8"/>
  <c r="A46" i="8"/>
  <c r="O45" i="8"/>
  <c r="N45" i="8"/>
  <c r="M45" i="8"/>
  <c r="L45" i="8"/>
  <c r="K45" i="8"/>
  <c r="J45" i="8"/>
  <c r="I45" i="8"/>
  <c r="B45" i="8"/>
  <c r="A45" i="8"/>
  <c r="O44" i="8"/>
  <c r="N44" i="8"/>
  <c r="M44" i="8"/>
  <c r="L44" i="8"/>
  <c r="K44" i="8"/>
  <c r="J44" i="8"/>
  <c r="I44" i="8"/>
  <c r="B44" i="8"/>
  <c r="A44" i="8"/>
  <c r="O43" i="8"/>
  <c r="N43" i="8"/>
  <c r="M43" i="8"/>
  <c r="L43" i="8"/>
  <c r="K43" i="8"/>
  <c r="J43" i="8"/>
  <c r="I43" i="8"/>
  <c r="B43" i="8"/>
  <c r="A43" i="8"/>
  <c r="O42" i="8"/>
  <c r="N42" i="8"/>
  <c r="M42" i="8"/>
  <c r="L42" i="8"/>
  <c r="K42" i="8"/>
  <c r="J42" i="8"/>
  <c r="I42" i="8"/>
  <c r="B42" i="8"/>
  <c r="A42" i="8"/>
  <c r="O41" i="8"/>
  <c r="N41" i="8"/>
  <c r="M41" i="8"/>
  <c r="L41" i="8"/>
  <c r="K41" i="8"/>
  <c r="J41" i="8"/>
  <c r="I41" i="8"/>
  <c r="B41" i="8"/>
  <c r="A41" i="8"/>
  <c r="O40" i="8"/>
  <c r="N40" i="8"/>
  <c r="M40" i="8"/>
  <c r="L40" i="8"/>
  <c r="K40" i="8"/>
  <c r="J40" i="8"/>
  <c r="I40" i="8"/>
  <c r="B40" i="8"/>
  <c r="A40" i="8"/>
  <c r="O39" i="8"/>
  <c r="N39" i="8"/>
  <c r="M39" i="8"/>
  <c r="L39" i="8"/>
  <c r="K39" i="8"/>
  <c r="J39" i="8"/>
  <c r="I39" i="8"/>
  <c r="B39" i="8"/>
  <c r="A39" i="8"/>
  <c r="O38" i="8"/>
  <c r="N38" i="8"/>
  <c r="M38" i="8"/>
  <c r="L38" i="8"/>
  <c r="K38" i="8"/>
  <c r="J38" i="8"/>
  <c r="I38" i="8"/>
  <c r="B38" i="8"/>
  <c r="A38" i="8"/>
  <c r="O37" i="8"/>
  <c r="N37" i="8"/>
  <c r="M37" i="8"/>
  <c r="L37" i="8"/>
  <c r="K37" i="8"/>
  <c r="J37" i="8"/>
  <c r="I37" i="8"/>
  <c r="B37" i="8"/>
  <c r="A37" i="8"/>
  <c r="O36" i="8"/>
  <c r="N36" i="8"/>
  <c r="M36" i="8"/>
  <c r="L36" i="8"/>
  <c r="K36" i="8"/>
  <c r="J36" i="8"/>
  <c r="I36" i="8"/>
  <c r="B36" i="8"/>
  <c r="A36" i="8"/>
  <c r="O35" i="8"/>
  <c r="N35" i="8"/>
  <c r="M35" i="8"/>
  <c r="L35" i="8"/>
  <c r="K35" i="8"/>
  <c r="J35" i="8"/>
  <c r="I35" i="8"/>
  <c r="B35" i="8"/>
  <c r="A35" i="8"/>
  <c r="O34" i="8"/>
  <c r="N34" i="8"/>
  <c r="M34" i="8"/>
  <c r="L34" i="8"/>
  <c r="K34" i="8"/>
  <c r="J34" i="8"/>
  <c r="I34" i="8"/>
  <c r="B34" i="8"/>
  <c r="A34" i="8"/>
  <c r="O33" i="8"/>
  <c r="N33" i="8"/>
  <c r="M33" i="8"/>
  <c r="L33" i="8"/>
  <c r="K33" i="8"/>
  <c r="J33" i="8"/>
  <c r="I33" i="8"/>
  <c r="B33" i="8"/>
  <c r="A33" i="8"/>
  <c r="O32" i="8"/>
  <c r="N32" i="8"/>
  <c r="M32" i="8"/>
  <c r="L32" i="8"/>
  <c r="K32" i="8"/>
  <c r="J32" i="8"/>
  <c r="I32" i="8"/>
  <c r="B32" i="8"/>
  <c r="A32" i="8"/>
  <c r="O31" i="8"/>
  <c r="N31" i="8"/>
  <c r="M31" i="8"/>
  <c r="L31" i="8"/>
  <c r="K31" i="8"/>
  <c r="J31" i="8"/>
  <c r="I31" i="8"/>
  <c r="B31" i="8"/>
  <c r="A31" i="8"/>
  <c r="O30" i="8"/>
  <c r="N30" i="8"/>
  <c r="M30" i="8"/>
  <c r="L30" i="8"/>
  <c r="K30" i="8"/>
  <c r="J30" i="8"/>
  <c r="I30" i="8"/>
  <c r="B30" i="8"/>
  <c r="A30" i="8"/>
  <c r="O29" i="8"/>
  <c r="N29" i="8"/>
  <c r="M29" i="8"/>
  <c r="L29" i="8"/>
  <c r="K29" i="8"/>
  <c r="J29" i="8"/>
  <c r="I29" i="8"/>
  <c r="B29" i="8"/>
  <c r="A29" i="8"/>
  <c r="O28" i="8"/>
  <c r="N28" i="8"/>
  <c r="M28" i="8"/>
  <c r="L28" i="8"/>
  <c r="K28" i="8"/>
  <c r="J28" i="8"/>
  <c r="I28" i="8"/>
  <c r="B28" i="8"/>
  <c r="A28" i="8"/>
  <c r="O27" i="8"/>
  <c r="N27" i="8"/>
  <c r="M27" i="8"/>
  <c r="L27" i="8"/>
  <c r="K27" i="8"/>
  <c r="J27" i="8"/>
  <c r="I27" i="8"/>
  <c r="B27" i="8"/>
  <c r="A27" i="8"/>
  <c r="O26" i="8"/>
  <c r="N26" i="8"/>
  <c r="M26" i="8"/>
  <c r="L26" i="8"/>
  <c r="K26" i="8"/>
  <c r="J26" i="8"/>
  <c r="I26" i="8"/>
  <c r="B26" i="8"/>
  <c r="A26" i="8"/>
  <c r="O25" i="8"/>
  <c r="N25" i="8"/>
  <c r="M25" i="8"/>
  <c r="L25" i="8"/>
  <c r="K25" i="8"/>
  <c r="J25" i="8"/>
  <c r="I25" i="8"/>
  <c r="B25" i="8"/>
  <c r="A25" i="8"/>
  <c r="O24" i="8"/>
  <c r="N24" i="8"/>
  <c r="M24" i="8"/>
  <c r="L24" i="8"/>
  <c r="K24" i="8"/>
  <c r="J24" i="8"/>
  <c r="I24" i="8"/>
  <c r="B24" i="8"/>
  <c r="A24" i="8"/>
  <c r="O23" i="8"/>
  <c r="N23" i="8"/>
  <c r="M23" i="8"/>
  <c r="L23" i="8"/>
  <c r="K23" i="8"/>
  <c r="J23" i="8"/>
  <c r="I23" i="8"/>
  <c r="B23" i="8"/>
  <c r="A23" i="8"/>
  <c r="O22" i="8"/>
  <c r="N22" i="8"/>
  <c r="M22" i="8"/>
  <c r="L22" i="8"/>
  <c r="K22" i="8"/>
  <c r="J22" i="8"/>
  <c r="I22" i="8"/>
  <c r="B22" i="8"/>
  <c r="A22" i="8"/>
  <c r="O21" i="8"/>
  <c r="N21" i="8"/>
  <c r="M21" i="8"/>
  <c r="L21" i="8"/>
  <c r="J21" i="8"/>
  <c r="I21" i="8"/>
  <c r="B21" i="8"/>
  <c r="A21" i="8"/>
  <c r="O20" i="8"/>
  <c r="K20" i="8"/>
  <c r="J20" i="8"/>
  <c r="I20" i="8"/>
  <c r="B20" i="8"/>
  <c r="A20" i="8"/>
  <c r="O19" i="8"/>
  <c r="M19" i="8"/>
  <c r="K19" i="8"/>
  <c r="J19" i="8"/>
  <c r="I19" i="8"/>
  <c r="B19" i="8"/>
  <c r="A19" i="8"/>
  <c r="K18" i="8"/>
  <c r="I18" i="8"/>
  <c r="B18" i="8"/>
  <c r="A18" i="8"/>
  <c r="O17" i="8"/>
  <c r="N17" i="8"/>
  <c r="M17" i="8"/>
  <c r="L17" i="8"/>
  <c r="K17" i="8"/>
  <c r="J17" i="8"/>
  <c r="I17" i="8"/>
  <c r="B17" i="8"/>
  <c r="A17" i="8"/>
  <c r="O16" i="8"/>
  <c r="M16" i="8"/>
  <c r="L16" i="8"/>
  <c r="K16" i="8"/>
  <c r="J16" i="8"/>
  <c r="I16" i="8"/>
  <c r="B16" i="8"/>
  <c r="A16" i="8"/>
  <c r="O15" i="8"/>
  <c r="M15" i="8"/>
  <c r="L15" i="8"/>
  <c r="K15" i="8"/>
  <c r="J15" i="8"/>
  <c r="I15" i="8"/>
  <c r="B15" i="8"/>
  <c r="A15" i="8"/>
  <c r="O14" i="8"/>
  <c r="M14" i="8"/>
  <c r="L14" i="8"/>
  <c r="K14" i="8"/>
  <c r="J14" i="8"/>
  <c r="I14" i="8"/>
  <c r="B14" i="8"/>
  <c r="A14" i="8"/>
  <c r="O13" i="8"/>
  <c r="K13" i="8"/>
  <c r="I13" i="8"/>
  <c r="B13" i="8"/>
  <c r="A13" i="8"/>
  <c r="O12" i="8"/>
  <c r="N12" i="8"/>
  <c r="M12" i="8"/>
  <c r="L12" i="8"/>
  <c r="K12" i="8"/>
  <c r="J12" i="8"/>
  <c r="I12" i="8"/>
  <c r="B12" i="8"/>
  <c r="A12" i="8"/>
  <c r="O11" i="8"/>
  <c r="M11" i="8"/>
  <c r="J11" i="8"/>
  <c r="I11" i="8"/>
  <c r="B11" i="8"/>
  <c r="A11" i="8"/>
  <c r="O10" i="8"/>
  <c r="M10" i="8"/>
  <c r="J10" i="8"/>
  <c r="I10" i="8"/>
  <c r="B10" i="8"/>
  <c r="A10" i="8"/>
  <c r="O9" i="8"/>
  <c r="M9" i="8"/>
  <c r="J9" i="8"/>
  <c r="I9" i="8"/>
  <c r="B9" i="8"/>
  <c r="A9" i="8"/>
  <c r="O8" i="8"/>
  <c r="M8" i="8"/>
  <c r="J8" i="8"/>
  <c r="I8" i="8"/>
  <c r="B8" i="8"/>
  <c r="A8" i="8"/>
  <c r="O7" i="8"/>
  <c r="M7" i="8"/>
  <c r="J7" i="8"/>
  <c r="I7" i="8"/>
  <c r="F7" i="8"/>
  <c r="C7" i="8"/>
  <c r="B7" i="8"/>
  <c r="A7" i="8"/>
  <c r="O6" i="8"/>
  <c r="M6" i="8"/>
  <c r="J6" i="8"/>
  <c r="I6" i="8"/>
  <c r="H6" i="8"/>
  <c r="G6" i="8"/>
  <c r="F6" i="8"/>
  <c r="E6" i="8"/>
  <c r="D6" i="8"/>
  <c r="C6" i="8"/>
  <c r="B6" i="8"/>
  <c r="A6" i="8"/>
  <c r="K5" i="8"/>
  <c r="I5" i="8"/>
  <c r="H5" i="8"/>
  <c r="G5" i="8"/>
  <c r="F5" i="8"/>
  <c r="E5" i="8"/>
  <c r="D5" i="8"/>
  <c r="C5" i="8"/>
  <c r="B5" i="8"/>
  <c r="A5" i="8"/>
  <c r="O4" i="8"/>
  <c r="N4" i="8"/>
  <c r="M4" i="8"/>
  <c r="L4" i="8"/>
  <c r="K4" i="8"/>
  <c r="J4" i="8"/>
  <c r="I4" i="8"/>
  <c r="H4" i="8"/>
  <c r="G4" i="8"/>
  <c r="F4" i="8"/>
  <c r="E4" i="8"/>
  <c r="D4" i="8"/>
  <c r="C4" i="8"/>
  <c r="B4" i="8"/>
  <c r="A4" i="8"/>
  <c r="K3" i="8"/>
  <c r="J3" i="8"/>
  <c r="I3" i="8"/>
  <c r="C3" i="8"/>
  <c r="B3" i="8"/>
  <c r="A3" i="8"/>
  <c r="O2" i="8"/>
  <c r="N2" i="8"/>
  <c r="M2" i="8"/>
  <c r="L2" i="8"/>
  <c r="K2" i="8"/>
  <c r="J2" i="8"/>
  <c r="I2" i="8"/>
  <c r="H2" i="8"/>
  <c r="G2" i="8"/>
  <c r="F2" i="8"/>
  <c r="E2" i="8"/>
  <c r="D2" i="8"/>
  <c r="C2" i="8"/>
  <c r="B2" i="8"/>
  <c r="A2" i="8"/>
  <c r="O1" i="8"/>
  <c r="E76" i="1" l="1"/>
  <c r="E121" i="1"/>
  <c r="E72" i="1"/>
  <c r="G152" i="1"/>
  <c r="E148" i="1"/>
  <c r="G153" i="1"/>
  <c r="G138" i="1"/>
  <c r="G137" i="1"/>
  <c r="G136" i="1"/>
  <c r="G94" i="1"/>
  <c r="G93" i="1"/>
  <c r="D37" i="8"/>
  <c r="D43" i="9" s="1"/>
  <c r="D56" i="1"/>
  <c r="E55" i="8" s="1"/>
  <c r="D55" i="1"/>
  <c r="E54" i="8" s="1"/>
  <c r="D54" i="1"/>
  <c r="E53" i="8" s="1"/>
  <c r="D53" i="1"/>
  <c r="E52" i="8" s="1"/>
  <c r="G50" i="1"/>
  <c r="G49" i="1"/>
  <c r="E123" i="1"/>
  <c r="G90" i="1"/>
  <c r="F157" i="1"/>
  <c r="F140" i="1"/>
  <c r="F139" i="1"/>
  <c r="F138" i="1"/>
  <c r="F136" i="1"/>
  <c r="G37" i="1"/>
  <c r="F125" i="1"/>
  <c r="E149" i="1"/>
  <c r="F100" i="1"/>
  <c r="G123" i="1"/>
  <c r="F121" i="1"/>
  <c r="E93" i="1"/>
  <c r="G89" i="1"/>
  <c r="E102" i="1"/>
  <c r="G81" i="1"/>
  <c r="F99" i="1"/>
  <c r="F122" i="1"/>
  <c r="G78" i="1"/>
  <c r="F98" i="1"/>
  <c r="E82" i="1"/>
  <c r="G52" i="1"/>
  <c r="F89" i="1"/>
  <c r="E128" i="1"/>
  <c r="E111" i="1"/>
  <c r="G51" i="1"/>
  <c r="F82" i="1"/>
  <c r="G48" i="1"/>
  <c r="F72" i="1"/>
  <c r="G106" i="1"/>
  <c r="G98" i="1"/>
  <c r="F123" i="1"/>
  <c r="F80" i="1"/>
  <c r="E143" i="1"/>
  <c r="G154" i="1"/>
  <c r="G47" i="1"/>
  <c r="G96" i="1"/>
  <c r="F96" i="1"/>
  <c r="G149" i="1"/>
  <c r="G92" i="1"/>
  <c r="F127" i="1"/>
  <c r="F87" i="1"/>
  <c r="G91" i="1"/>
  <c r="G38" i="1"/>
  <c r="F126" i="1"/>
  <c r="F83" i="1"/>
  <c r="G134" i="1"/>
  <c r="G36" i="1"/>
  <c r="F124" i="1"/>
  <c r="F81" i="1"/>
  <c r="G114" i="1"/>
  <c r="G74" i="1"/>
  <c r="F156" i="1"/>
  <c r="F119" i="1"/>
  <c r="F63" i="1"/>
  <c r="G113" i="1"/>
  <c r="G73" i="1"/>
  <c r="F155" i="1"/>
  <c r="F118" i="1"/>
  <c r="F62" i="1"/>
  <c r="E89" i="1"/>
  <c r="E47" i="1"/>
  <c r="D105" i="8"/>
  <c r="D111" i="9" s="1"/>
  <c r="E111" i="9" s="1"/>
  <c r="G112" i="1"/>
  <c r="G72" i="1"/>
  <c r="F154" i="1"/>
  <c r="F117" i="1"/>
  <c r="F61" i="1"/>
  <c r="G87" i="1"/>
  <c r="G118" i="1"/>
  <c r="G117" i="1"/>
  <c r="G111" i="1"/>
  <c r="G71" i="1"/>
  <c r="F153" i="1"/>
  <c r="F107" i="1"/>
  <c r="F60" i="1"/>
  <c r="G110" i="1"/>
  <c r="G69" i="1"/>
  <c r="F106" i="1"/>
  <c r="F59" i="1"/>
  <c r="E136" i="1"/>
  <c r="E45" i="1"/>
  <c r="G157" i="1"/>
  <c r="G109" i="1"/>
  <c r="G61" i="1"/>
  <c r="F143" i="1"/>
  <c r="F103" i="1"/>
  <c r="F49" i="1"/>
  <c r="G150" i="1"/>
  <c r="G34" i="1"/>
  <c r="E105" i="1"/>
  <c r="E96" i="1"/>
  <c r="G156" i="1"/>
  <c r="G108" i="1"/>
  <c r="G54" i="1"/>
  <c r="F142" i="1"/>
  <c r="F102" i="1"/>
  <c r="G33" i="1"/>
  <c r="E135" i="1"/>
  <c r="G155" i="1"/>
  <c r="G107" i="1"/>
  <c r="G53" i="1"/>
  <c r="F141" i="1"/>
  <c r="F101" i="1"/>
  <c r="G58" i="1"/>
  <c r="F147" i="1"/>
  <c r="F67" i="1"/>
  <c r="G97" i="1"/>
  <c r="G77" i="1"/>
  <c r="G57" i="1"/>
  <c r="F146" i="1"/>
  <c r="F86" i="1"/>
  <c r="F66" i="1"/>
  <c r="F46" i="1"/>
  <c r="G116" i="1"/>
  <c r="G76" i="1"/>
  <c r="G56" i="1"/>
  <c r="F145" i="1"/>
  <c r="F105" i="1"/>
  <c r="F85" i="1"/>
  <c r="F65" i="1"/>
  <c r="F45" i="1"/>
  <c r="E133" i="1"/>
  <c r="E104" i="1"/>
  <c r="E68" i="1"/>
  <c r="G135" i="1"/>
  <c r="G115" i="1"/>
  <c r="G95" i="1"/>
  <c r="G75" i="1"/>
  <c r="G55" i="1"/>
  <c r="G35" i="1"/>
  <c r="F144" i="1"/>
  <c r="F104" i="1"/>
  <c r="F84" i="1"/>
  <c r="F64" i="1"/>
  <c r="F44" i="1"/>
  <c r="F43" i="1"/>
  <c r="F42" i="1"/>
  <c r="G132" i="1"/>
  <c r="F41" i="1"/>
  <c r="G131" i="1"/>
  <c r="G130" i="1"/>
  <c r="F79" i="1"/>
  <c r="G146" i="1"/>
  <c r="F95" i="1"/>
  <c r="F35" i="1"/>
  <c r="G45" i="1"/>
  <c r="F74" i="1"/>
  <c r="F113" i="1"/>
  <c r="G103" i="1"/>
  <c r="G43" i="1"/>
  <c r="G142" i="1"/>
  <c r="G122" i="1"/>
  <c r="G102" i="1"/>
  <c r="G82" i="1"/>
  <c r="G62" i="1"/>
  <c r="G42" i="1"/>
  <c r="F151" i="1"/>
  <c r="F131" i="1"/>
  <c r="F111" i="1"/>
  <c r="F91" i="1"/>
  <c r="F71" i="1"/>
  <c r="F51" i="1"/>
  <c r="F57" i="1"/>
  <c r="G147" i="1"/>
  <c r="G67" i="1"/>
  <c r="F36" i="1"/>
  <c r="G86" i="1"/>
  <c r="F75" i="1"/>
  <c r="G125" i="1"/>
  <c r="F134" i="1"/>
  <c r="F94" i="1"/>
  <c r="G84" i="1"/>
  <c r="F93" i="1"/>
  <c r="F132" i="1"/>
  <c r="F92" i="1"/>
  <c r="F52" i="1"/>
  <c r="G141" i="1"/>
  <c r="G121" i="1"/>
  <c r="G101" i="1"/>
  <c r="F150" i="1"/>
  <c r="F130" i="1"/>
  <c r="F110" i="1"/>
  <c r="F90" i="1"/>
  <c r="F70" i="1"/>
  <c r="F50" i="1"/>
  <c r="F120" i="1"/>
  <c r="F40" i="1"/>
  <c r="F39" i="1"/>
  <c r="F58" i="1"/>
  <c r="G148" i="1"/>
  <c r="G88" i="1"/>
  <c r="G68" i="1"/>
  <c r="F116" i="1"/>
  <c r="G126" i="1"/>
  <c r="G66" i="1"/>
  <c r="G46" i="1"/>
  <c r="F135" i="1"/>
  <c r="F55" i="1"/>
  <c r="F54" i="1"/>
  <c r="G124" i="1"/>
  <c r="F73" i="1"/>
  <c r="F112" i="1"/>
  <c r="G140" i="1"/>
  <c r="G120" i="1"/>
  <c r="G80" i="1"/>
  <c r="G60" i="1"/>
  <c r="G40" i="1"/>
  <c r="F149" i="1"/>
  <c r="F129" i="1"/>
  <c r="F109" i="1"/>
  <c r="F69" i="1"/>
  <c r="G133" i="1"/>
  <c r="G151" i="1"/>
  <c r="G129" i="1"/>
  <c r="F38" i="1"/>
  <c r="G128" i="1"/>
  <c r="F97" i="1"/>
  <c r="F37" i="1"/>
  <c r="F76" i="1"/>
  <c r="G145" i="1"/>
  <c r="G65" i="1"/>
  <c r="F34" i="1"/>
  <c r="G144" i="1"/>
  <c r="G64" i="1"/>
  <c r="G44" i="1"/>
  <c r="F133" i="1"/>
  <c r="F53" i="1"/>
  <c r="G83" i="1"/>
  <c r="E151" i="1"/>
  <c r="G139" i="1"/>
  <c r="G119" i="1"/>
  <c r="G99" i="1"/>
  <c r="G79" i="1"/>
  <c r="G59" i="1"/>
  <c r="G39" i="1"/>
  <c r="F128" i="1"/>
  <c r="F108" i="1"/>
  <c r="F88" i="1"/>
  <c r="F68" i="1"/>
  <c r="F48" i="1"/>
  <c r="E101" i="1"/>
  <c r="D87" i="8"/>
  <c r="D93" i="9" s="1"/>
  <c r="E93" i="9" s="1"/>
  <c r="E56" i="1"/>
  <c r="D103" i="8"/>
  <c r="D109" i="9" s="1"/>
  <c r="C109" i="9" s="1"/>
  <c r="C103" i="8" s="1"/>
  <c r="E91" i="1"/>
  <c r="D104" i="8"/>
  <c r="D110" i="9" s="1"/>
  <c r="F110" i="9" s="1"/>
  <c r="F104" i="8" s="1"/>
  <c r="E53" i="1"/>
  <c r="E98" i="1"/>
  <c r="E62" i="1"/>
  <c r="E52" i="1"/>
  <c r="E35" i="1"/>
  <c r="E84" i="1"/>
  <c r="E124" i="1"/>
  <c r="E92" i="1"/>
  <c r="D142" i="8"/>
  <c r="D43" i="8"/>
  <c r="D49" i="9" s="1"/>
  <c r="D58" i="8"/>
  <c r="D64" i="9" s="1"/>
  <c r="E64" i="9" s="1"/>
  <c r="E145" i="1"/>
  <c r="E61" i="1"/>
  <c r="D42" i="8"/>
  <c r="D48" i="9" s="1"/>
  <c r="D126" i="8"/>
  <c r="D46" i="8"/>
  <c r="D52" i="9" s="1"/>
  <c r="E69" i="1"/>
  <c r="D59" i="8"/>
  <c r="D65" i="9" s="1"/>
  <c r="C65" i="9" s="1"/>
  <c r="C59" i="8" s="1"/>
  <c r="E144" i="1"/>
  <c r="D80" i="8"/>
  <c r="D86" i="9" s="1"/>
  <c r="C86" i="9" s="1"/>
  <c r="C80" i="8" s="1"/>
  <c r="D79" i="8"/>
  <c r="D85" i="9" s="1"/>
  <c r="C85" i="9" s="1"/>
  <c r="C79" i="8" s="1"/>
  <c r="D66" i="8"/>
  <c r="D72" i="9" s="1"/>
  <c r="C72" i="9" s="1"/>
  <c r="C66" i="8" s="1"/>
  <c r="D65" i="8"/>
  <c r="D71" i="9" s="1"/>
  <c r="E71" i="9" s="1"/>
  <c r="G71" i="9" s="1"/>
  <c r="G65" i="8" s="1"/>
  <c r="E156" i="1"/>
  <c r="E127" i="1"/>
  <c r="E38" i="1"/>
  <c r="D64" i="8"/>
  <c r="D70" i="9" s="1"/>
  <c r="E70" i="9" s="1"/>
  <c r="D147" i="8"/>
  <c r="D145" i="8"/>
  <c r="D141" i="8"/>
  <c r="D56" i="8"/>
  <c r="D62" i="9" s="1"/>
  <c r="C62" i="9" s="1"/>
  <c r="C56" i="8" s="1"/>
  <c r="D55" i="8"/>
  <c r="D61" i="9" s="1"/>
  <c r="E61" i="9" s="1"/>
  <c r="G61" i="9" s="1"/>
  <c r="G55" i="8" s="1"/>
  <c r="E75" i="1"/>
  <c r="D129" i="8"/>
  <c r="D45" i="8"/>
  <c r="D51" i="9" s="1"/>
  <c r="D63" i="8"/>
  <c r="D69" i="9" s="1"/>
  <c r="C69" i="9" s="1"/>
  <c r="C63" i="8" s="1"/>
  <c r="D146" i="8"/>
  <c r="E122" i="1"/>
  <c r="E107" i="1"/>
  <c r="E83" i="1"/>
  <c r="D50" i="8"/>
  <c r="D56" i="9" s="1"/>
  <c r="D47" i="8"/>
  <c r="D53" i="9" s="1"/>
  <c r="D125" i="8"/>
  <c r="D41" i="8"/>
  <c r="D47" i="9" s="1"/>
  <c r="D124" i="8"/>
  <c r="D35" i="8"/>
  <c r="D41" i="9" s="1"/>
  <c r="E113" i="1"/>
  <c r="D73" i="8"/>
  <c r="D79" i="9" s="1"/>
  <c r="C79" i="9" s="1"/>
  <c r="C73" i="8" s="1"/>
  <c r="D140" i="8"/>
  <c r="D138" i="8"/>
  <c r="D102" i="8"/>
  <c r="D108" i="9" s="1"/>
  <c r="F108" i="9" s="1"/>
  <c r="F102" i="8" s="1"/>
  <c r="D93" i="8"/>
  <c r="D99" i="9" s="1"/>
  <c r="C99" i="9" s="1"/>
  <c r="C93" i="8" s="1"/>
  <c r="D139" i="8"/>
  <c r="D86" i="8"/>
  <c r="D92" i="9" s="1"/>
  <c r="C92" i="9" s="1"/>
  <c r="C86" i="8" s="1"/>
  <c r="D85" i="8"/>
  <c r="D91" i="9" s="1"/>
  <c r="F91" i="9" s="1"/>
  <c r="F85" i="8" s="1"/>
  <c r="E71" i="1"/>
  <c r="D33" i="8"/>
  <c r="D39" i="9" s="1"/>
  <c r="E112" i="1"/>
  <c r="E137" i="1"/>
  <c r="D136" i="8"/>
  <c r="E63" i="1"/>
  <c r="D62" i="8"/>
  <c r="D68" i="9" s="1"/>
  <c r="C68" i="9" s="1"/>
  <c r="C62" i="8" s="1"/>
  <c r="E78" i="1"/>
  <c r="D77" i="8"/>
  <c r="D83" i="9" s="1"/>
  <c r="C83" i="9" s="1"/>
  <c r="C77" i="8" s="1"/>
  <c r="E70" i="1"/>
  <c r="D69" i="8"/>
  <c r="D75" i="9" s="1"/>
  <c r="C75" i="9" s="1"/>
  <c r="C69" i="8" s="1"/>
  <c r="E41" i="1"/>
  <c r="D40" i="8"/>
  <c r="D46" i="9" s="1"/>
  <c r="E85" i="1"/>
  <c r="D84" i="8"/>
  <c r="D90" i="9" s="1"/>
  <c r="C90" i="9" s="1"/>
  <c r="C84" i="8" s="1"/>
  <c r="E114" i="1"/>
  <c r="D113" i="8"/>
  <c r="E100" i="1"/>
  <c r="D99" i="8"/>
  <c r="D105" i="9" s="1"/>
  <c r="F105" i="9" s="1"/>
  <c r="F99" i="8" s="1"/>
  <c r="E33" i="1"/>
  <c r="D32" i="8"/>
  <c r="D38" i="9" s="1"/>
  <c r="E129" i="1"/>
  <c r="E77" i="1"/>
  <c r="D76" i="8"/>
  <c r="D82" i="9" s="1"/>
  <c r="E82" i="9" s="1"/>
  <c r="G82" i="9" s="1"/>
  <c r="G76" i="8" s="1"/>
  <c r="E152" i="1"/>
  <c r="D151" i="8"/>
  <c r="E115" i="1"/>
  <c r="D114" i="8"/>
  <c r="D118" i="8"/>
  <c r="D98" i="8"/>
  <c r="D104" i="9" s="1"/>
  <c r="C104" i="9" s="1"/>
  <c r="C98" i="8" s="1"/>
  <c r="D78" i="8"/>
  <c r="D84" i="9" s="1"/>
  <c r="C84" i="9" s="1"/>
  <c r="C78" i="8" s="1"/>
  <c r="D38" i="8"/>
  <c r="D44" i="9" s="1"/>
  <c r="E155" i="1"/>
  <c r="E118" i="1"/>
  <c r="D137" i="8"/>
  <c r="D57" i="8"/>
  <c r="D63" i="9" s="1"/>
  <c r="C63" i="9" s="1"/>
  <c r="C57" i="8" s="1"/>
  <c r="E73" i="1"/>
  <c r="D156" i="8"/>
  <c r="D116" i="8"/>
  <c r="D96" i="8"/>
  <c r="D102" i="9" s="1"/>
  <c r="F102" i="9" s="1"/>
  <c r="F96" i="8" s="1"/>
  <c r="D36" i="8"/>
  <c r="D42" i="9" s="1"/>
  <c r="E132" i="1"/>
  <c r="E95" i="1"/>
  <c r="D115" i="8"/>
  <c r="D119" i="8"/>
  <c r="D39" i="8"/>
  <c r="D45" i="9" s="1"/>
  <c r="D153" i="8"/>
  <c r="D133" i="8"/>
  <c r="D53" i="8"/>
  <c r="D59" i="9" s="1"/>
  <c r="C59" i="9" s="1"/>
  <c r="C53" i="8" s="1"/>
  <c r="E153" i="1"/>
  <c r="E131" i="1"/>
  <c r="E49" i="1"/>
  <c r="D149" i="8"/>
  <c r="D109" i="8"/>
  <c r="D89" i="8"/>
  <c r="D95" i="9" s="1"/>
  <c r="F95" i="9" s="1"/>
  <c r="F89" i="8" s="1"/>
  <c r="D49" i="8"/>
  <c r="D55" i="9" s="1"/>
  <c r="G95" i="8"/>
  <c r="E87" i="9"/>
  <c r="F87" i="9"/>
  <c r="F81" i="8" s="1"/>
  <c r="F100" i="9"/>
  <c r="F94" i="8" s="1"/>
  <c r="C100" i="9"/>
  <c r="C94" i="8" s="1"/>
  <c r="E100" i="9"/>
  <c r="E80" i="9"/>
  <c r="G80" i="9" s="1"/>
  <c r="G74" i="8" s="1"/>
  <c r="C80" i="9"/>
  <c r="C74" i="8" s="1"/>
  <c r="C74" i="9"/>
  <c r="C68" i="8" s="1"/>
  <c r="F74" i="9"/>
  <c r="F68" i="8" s="1"/>
  <c r="E74" i="9"/>
  <c r="G74" i="9" s="1"/>
  <c r="G68" i="8" s="1"/>
  <c r="C97" i="9"/>
  <c r="C91" i="8" s="1"/>
  <c r="F97" i="9"/>
  <c r="F91" i="8" s="1"/>
  <c r="E97" i="9"/>
  <c r="F73" i="9"/>
  <c r="F67" i="8" s="1"/>
  <c r="E76" i="9"/>
  <c r="G76" i="9" s="1"/>
  <c r="G70" i="8" s="1"/>
  <c r="E106" i="9"/>
  <c r="G106" i="9" s="1"/>
  <c r="G100" i="8" s="1"/>
  <c r="F76" i="9"/>
  <c r="F70" i="8" s="1"/>
  <c r="F106" i="9"/>
  <c r="F100" i="8" s="1"/>
  <c r="F101" i="9"/>
  <c r="F95" i="8" s="1"/>
  <c r="F80" i="9"/>
  <c r="F74" i="8" s="1"/>
  <c r="E73" i="9"/>
  <c r="C112" i="9"/>
  <c r="C106" i="8" s="1"/>
  <c r="E66" i="9"/>
  <c r="E96" i="9"/>
  <c r="E103" i="9"/>
  <c r="F66" i="9"/>
  <c r="F60" i="8" s="1"/>
  <c r="F96" i="9"/>
  <c r="F90" i="8" s="1"/>
  <c r="F103" i="9"/>
  <c r="F97" i="8" s="1"/>
  <c r="C77" i="9"/>
  <c r="C71" i="8" s="1"/>
  <c r="F77" i="9"/>
  <c r="F71" i="8" s="1"/>
  <c r="E77" i="9"/>
  <c r="C107" i="9"/>
  <c r="C101" i="8" s="1"/>
  <c r="F107" i="9"/>
  <c r="F101" i="8" s="1"/>
  <c r="F67" i="9"/>
  <c r="F61" i="8" s="1"/>
  <c r="E67" i="9"/>
  <c r="C67" i="9"/>
  <c r="C61" i="8" s="1"/>
  <c r="E107" i="9"/>
  <c r="E58" i="9"/>
  <c r="C58" i="9"/>
  <c r="C52" i="8" s="1"/>
  <c r="F58" i="9"/>
  <c r="F52" i="8" s="1"/>
  <c r="F94" i="9"/>
  <c r="F88" i="8" s="1"/>
  <c r="E94" i="9"/>
  <c r="E88" i="9"/>
  <c r="C88" i="9"/>
  <c r="C82" i="8" s="1"/>
  <c r="G112" i="9"/>
  <c r="G106" i="8" s="1"/>
  <c r="F112" i="9"/>
  <c r="F106" i="8" s="1"/>
  <c r="E98" i="9"/>
  <c r="C98" i="9"/>
  <c r="C92" i="8" s="1"/>
  <c r="F98" i="9"/>
  <c r="F92" i="8" s="1"/>
  <c r="F60" i="9"/>
  <c r="F54" i="8" s="1"/>
  <c r="E60" i="9"/>
  <c r="E81" i="9"/>
  <c r="C81" i="9"/>
  <c r="C75" i="8" s="1"/>
  <c r="C101" i="9"/>
  <c r="C95" i="8" s="1"/>
  <c r="F89" i="9"/>
  <c r="F83" i="8" s="1"/>
  <c r="E89" i="9"/>
  <c r="E78" i="9"/>
  <c r="C78" i="9"/>
  <c r="C72" i="8" s="1"/>
  <c r="D32" i="6"/>
  <c r="G5" i="6"/>
  <c r="C111" i="9" l="1"/>
  <c r="C105" i="8" s="1"/>
  <c r="F111" i="9"/>
  <c r="F105" i="8" s="1"/>
  <c r="F86" i="9"/>
  <c r="F80" i="8" s="1"/>
  <c r="E62" i="9"/>
  <c r="F83" i="9"/>
  <c r="F77" i="8" s="1"/>
  <c r="E86" i="9"/>
  <c r="G86" i="9" s="1"/>
  <c r="G80" i="8" s="1"/>
  <c r="C64" i="9"/>
  <c r="C58" i="8" s="1"/>
  <c r="E85" i="9"/>
  <c r="G85" i="9" s="1"/>
  <c r="G79" i="8" s="1"/>
  <c r="C93" i="9"/>
  <c r="C87" i="8" s="1"/>
  <c r="E109" i="9"/>
  <c r="F70" i="9"/>
  <c r="F64" i="8" s="1"/>
  <c r="F93" i="9"/>
  <c r="F87" i="8" s="1"/>
  <c r="F109" i="9"/>
  <c r="F103" i="8" s="1"/>
  <c r="C70" i="9"/>
  <c r="C64" i="8" s="1"/>
  <c r="E65" i="9"/>
  <c r="G65" i="9" s="1"/>
  <c r="G59" i="8" s="1"/>
  <c r="F69" i="9"/>
  <c r="F63" i="8" s="1"/>
  <c r="E69" i="9"/>
  <c r="G69" i="9" s="1"/>
  <c r="G63" i="8" s="1"/>
  <c r="F62" i="9"/>
  <c r="F56" i="8" s="1"/>
  <c r="E59" i="9"/>
  <c r="G59" i="9" s="1"/>
  <c r="G53" i="8" s="1"/>
  <c r="C108" i="9"/>
  <c r="C102" i="8" s="1"/>
  <c r="F59" i="9"/>
  <c r="F53" i="8" s="1"/>
  <c r="E63" i="9"/>
  <c r="G63" i="9" s="1"/>
  <c r="G57" i="8" s="1"/>
  <c r="E108" i="9"/>
  <c r="G108" i="9" s="1"/>
  <c r="G102" i="8" s="1"/>
  <c r="E79" i="9"/>
  <c r="G79" i="9" s="1"/>
  <c r="G73" i="8" s="1"/>
  <c r="E110" i="9"/>
  <c r="G110" i="9" s="1"/>
  <c r="G104" i="8" s="1"/>
  <c r="C110" i="9"/>
  <c r="C104" i="8" s="1"/>
  <c r="E83" i="9"/>
  <c r="G83" i="9" s="1"/>
  <c r="F64" i="9"/>
  <c r="F58" i="8" s="1"/>
  <c r="F72" i="9"/>
  <c r="F66" i="8" s="1"/>
  <c r="E72" i="9"/>
  <c r="G72" i="9" s="1"/>
  <c r="G66" i="8" s="1"/>
  <c r="F85" i="9"/>
  <c r="F79" i="8" s="1"/>
  <c r="F65" i="9"/>
  <c r="F59" i="8" s="1"/>
  <c r="F68" i="9"/>
  <c r="F62" i="8" s="1"/>
  <c r="E68" i="9"/>
  <c r="G68" i="9" s="1"/>
  <c r="G62" i="8" s="1"/>
  <c r="F71" i="9"/>
  <c r="F65" i="8" s="1"/>
  <c r="C71" i="9"/>
  <c r="C65" i="8" s="1"/>
  <c r="C61" i="9"/>
  <c r="C55" i="8" s="1"/>
  <c r="F61" i="9"/>
  <c r="F55" i="8" s="1"/>
  <c r="F79" i="9"/>
  <c r="F73" i="8" s="1"/>
  <c r="E92" i="9"/>
  <c r="G92" i="9" s="1"/>
  <c r="G86" i="8" s="1"/>
  <c r="F99" i="9"/>
  <c r="F93" i="8" s="1"/>
  <c r="F104" i="9"/>
  <c r="F98" i="8" s="1"/>
  <c r="C82" i="9"/>
  <c r="C76" i="8" s="1"/>
  <c r="E99" i="9"/>
  <c r="G99" i="9" s="1"/>
  <c r="G93" i="8" s="1"/>
  <c r="F82" i="9"/>
  <c r="F76" i="8" s="1"/>
  <c r="C91" i="9"/>
  <c r="C85" i="8" s="1"/>
  <c r="E91" i="9"/>
  <c r="G91" i="9" s="1"/>
  <c r="G85" i="8" s="1"/>
  <c r="F92" i="9"/>
  <c r="F86" i="8" s="1"/>
  <c r="E104" i="9"/>
  <c r="G104" i="9" s="1"/>
  <c r="G98" i="8" s="1"/>
  <c r="E90" i="9"/>
  <c r="G90" i="9" s="1"/>
  <c r="G84" i="8" s="1"/>
  <c r="F75" i="9"/>
  <c r="F69" i="8" s="1"/>
  <c r="E75" i="9"/>
  <c r="G75" i="9" s="1"/>
  <c r="G69" i="8" s="1"/>
  <c r="F90" i="9"/>
  <c r="F84" i="8" s="1"/>
  <c r="E102" i="9"/>
  <c r="G102" i="9" s="1"/>
  <c r="G96" i="8" s="1"/>
  <c r="F84" i="9"/>
  <c r="F78" i="8" s="1"/>
  <c r="E105" i="9"/>
  <c r="G105" i="9" s="1"/>
  <c r="G99" i="8" s="1"/>
  <c r="F63" i="9"/>
  <c r="F57" i="8" s="1"/>
  <c r="C102" i="9"/>
  <c r="C96" i="8" s="1"/>
  <c r="E84" i="9"/>
  <c r="G84" i="9" s="1"/>
  <c r="G78" i="8" s="1"/>
  <c r="C95" i="9"/>
  <c r="C89" i="8" s="1"/>
  <c r="C105" i="9"/>
  <c r="C99" i="8" s="1"/>
  <c r="E95" i="9"/>
  <c r="G95" i="9" s="1"/>
  <c r="G89" i="8" s="1"/>
  <c r="G97" i="9"/>
  <c r="G91" i="8" s="1"/>
  <c r="G87" i="9"/>
  <c r="G81" i="8" s="1"/>
  <c r="G70" i="9"/>
  <c r="G64" i="8" s="1"/>
  <c r="H74" i="9"/>
  <c r="H68" i="8" s="1"/>
  <c r="G100" i="9"/>
  <c r="G94" i="8" s="1"/>
  <c r="G93" i="9"/>
  <c r="G87" i="8" s="1"/>
  <c r="G62" i="9"/>
  <c r="G56" i="8" s="1"/>
  <c r="G103" i="9"/>
  <c r="G97" i="8" s="1"/>
  <c r="G73" i="9"/>
  <c r="G67" i="8" s="1"/>
  <c r="G66" i="9"/>
  <c r="G60" i="8" s="1"/>
  <c r="G96" i="9"/>
  <c r="G90" i="8" s="1"/>
  <c r="G60" i="9"/>
  <c r="G54" i="8" s="1"/>
  <c r="G107" i="9"/>
  <c r="G101" i="8" s="1"/>
  <c r="G81" i="9"/>
  <c r="G75" i="8" s="1"/>
  <c r="G89" i="9"/>
  <c r="G83" i="8" s="1"/>
  <c r="H82" i="9"/>
  <c r="H76" i="8" s="1"/>
  <c r="H80" i="9"/>
  <c r="H74" i="8" s="1"/>
  <c r="G111" i="9"/>
  <c r="G105" i="8" s="1"/>
  <c r="G67" i="9"/>
  <c r="G61" i="8" s="1"/>
  <c r="H61" i="9"/>
  <c r="H55" i="8" s="1"/>
  <c r="G88" i="9"/>
  <c r="G82" i="8" s="1"/>
  <c r="G64" i="9"/>
  <c r="G58" i="8" s="1"/>
  <c r="G94" i="9"/>
  <c r="G88" i="8" s="1"/>
  <c r="H71" i="9"/>
  <c r="H65" i="8" s="1"/>
  <c r="G98" i="9"/>
  <c r="G92" i="8" s="1"/>
  <c r="G58" i="9"/>
  <c r="G52" i="8" s="1"/>
  <c r="H112" i="9"/>
  <c r="H106" i="8" s="1"/>
  <c r="H106" i="9"/>
  <c r="H100" i="8" s="1"/>
  <c r="G78" i="9"/>
  <c r="G72" i="8" s="1"/>
  <c r="H76" i="9"/>
  <c r="H70" i="8" s="1"/>
  <c r="G109" i="9"/>
  <c r="G103" i="8" s="1"/>
  <c r="G77" i="9"/>
  <c r="G71" i="8" s="1"/>
  <c r="J26" i="2"/>
  <c r="H63" i="9" l="1"/>
  <c r="H57" i="8" s="1"/>
  <c r="H110" i="9"/>
  <c r="H104" i="8" s="1"/>
  <c r="H97" i="9"/>
  <c r="H91" i="8" s="1"/>
  <c r="H91" i="9"/>
  <c r="H85" i="8" s="1"/>
  <c r="H104" i="9"/>
  <c r="H98" i="8" s="1"/>
  <c r="H70" i="9"/>
  <c r="H64" i="8" s="1"/>
  <c r="H83" i="9"/>
  <c r="H77" i="8" s="1"/>
  <c r="G77" i="8"/>
  <c r="H87" i="9"/>
  <c r="H81" i="8" s="1"/>
  <c r="H103" i="9"/>
  <c r="H97" i="8" s="1"/>
  <c r="H100" i="9"/>
  <c r="H94" i="8" s="1"/>
  <c r="H84" i="9"/>
  <c r="H78" i="8" s="1"/>
  <c r="H73" i="9"/>
  <c r="H67" i="8" s="1"/>
  <c r="H66" i="9"/>
  <c r="H60" i="8" s="1"/>
  <c r="H86" i="9"/>
  <c r="H80" i="8" s="1"/>
  <c r="H62" i="9"/>
  <c r="H56" i="8" s="1"/>
  <c r="H96" i="9"/>
  <c r="H90" i="8" s="1"/>
  <c r="H85" i="9"/>
  <c r="H79" i="8" s="1"/>
  <c r="H93" i="9"/>
  <c r="H87" i="8" s="1"/>
  <c r="H111" i="9"/>
  <c r="H105" i="8" s="1"/>
  <c r="H90" i="9"/>
  <c r="H84" i="8" s="1"/>
  <c r="H77" i="9"/>
  <c r="H71" i="8" s="1"/>
  <c r="H92" i="9"/>
  <c r="H86" i="8" s="1"/>
  <c r="H64" i="9"/>
  <c r="H58" i="8" s="1"/>
  <c r="H69" i="9"/>
  <c r="H63" i="8" s="1"/>
  <c r="H68" i="9"/>
  <c r="H62" i="8" s="1"/>
  <c r="H79" i="9"/>
  <c r="H73" i="8" s="1"/>
  <c r="H88" i="9"/>
  <c r="H82" i="8" s="1"/>
  <c r="H95" i="9"/>
  <c r="H89" i="8" s="1"/>
  <c r="H65" i="9"/>
  <c r="H59" i="8" s="1"/>
  <c r="H75" i="9"/>
  <c r="H69" i="8" s="1"/>
  <c r="H58" i="9"/>
  <c r="H52" i="8" s="1"/>
  <c r="H105" i="9"/>
  <c r="H99" i="8" s="1"/>
  <c r="H98" i="9"/>
  <c r="H92" i="8" s="1"/>
  <c r="H102" i="9"/>
  <c r="H96" i="8" s="1"/>
  <c r="H89" i="9"/>
  <c r="H83" i="8" s="1"/>
  <c r="H59" i="9"/>
  <c r="H53" i="8" s="1"/>
  <c r="H67" i="9"/>
  <c r="H61" i="8" s="1"/>
  <c r="H108" i="9"/>
  <c r="H102" i="8" s="1"/>
  <c r="H109" i="9"/>
  <c r="H103" i="8" s="1"/>
  <c r="H99" i="9"/>
  <c r="H93" i="8" s="1"/>
  <c r="H81" i="9"/>
  <c r="H75" i="8" s="1"/>
  <c r="H107" i="9"/>
  <c r="H101" i="8" s="1"/>
  <c r="H78" i="9"/>
  <c r="H72" i="8" s="1"/>
  <c r="H72" i="9"/>
  <c r="H66" i="8" s="1"/>
  <c r="H60" i="9"/>
  <c r="H54" i="8" s="1"/>
  <c r="H94" i="9"/>
  <c r="H88" i="8" s="1"/>
  <c r="U7" i="2"/>
  <c r="U8" i="2"/>
  <c r="R35" i="2"/>
  <c r="S35" i="2"/>
  <c r="T35" i="2"/>
  <c r="U35" i="2"/>
  <c r="V35" i="2"/>
  <c r="W35" i="2"/>
  <c r="R28" i="2"/>
  <c r="AH7" i="2"/>
  <c r="S9" i="1"/>
  <c r="R26" i="1" s="1"/>
  <c r="S23" i="2" s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8" i="1"/>
  <c r="B9" i="1" s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C8" i="1"/>
  <c r="S22" i="1"/>
  <c r="T20" i="2" s="1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5" i="2"/>
  <c r="S10" i="1"/>
  <c r="T10" i="1" s="1"/>
  <c r="R8" i="2" s="1"/>
  <c r="K29" i="1"/>
  <c r="L29" i="1" s="1"/>
  <c r="L26" i="2" s="1"/>
  <c r="AH3" i="2"/>
  <c r="AH4" i="2"/>
  <c r="AH5" i="2"/>
  <c r="AH6" i="2"/>
  <c r="C3" i="2"/>
  <c r="D3" i="2"/>
  <c r="E3" i="2"/>
  <c r="F3" i="2"/>
  <c r="H3" i="2"/>
  <c r="I3" i="2"/>
  <c r="J3" i="2"/>
  <c r="K3" i="2"/>
  <c r="L3" i="2"/>
  <c r="M3" i="2"/>
  <c r="N3" i="2"/>
  <c r="O3" i="2"/>
  <c r="Q3" i="2"/>
  <c r="R3" i="2"/>
  <c r="S3" i="2"/>
  <c r="T3" i="2"/>
  <c r="U3" i="2"/>
  <c r="V3" i="2"/>
  <c r="W3" i="2"/>
  <c r="X3" i="2"/>
  <c r="Y3" i="2"/>
  <c r="Z3" i="2"/>
  <c r="AA3" i="2"/>
  <c r="AB3" i="2"/>
  <c r="AC3" i="2"/>
  <c r="AI3" i="2"/>
  <c r="AJ3" i="2"/>
  <c r="AK3" i="2"/>
  <c r="AL3" i="2"/>
  <c r="AM3" i="2"/>
  <c r="AN3" i="2"/>
  <c r="AO3" i="2"/>
  <c r="AP3" i="2"/>
  <c r="AQ3" i="2"/>
  <c r="AR3" i="2"/>
  <c r="AS3" i="2"/>
  <c r="AT3" i="2"/>
  <c r="AU3" i="2"/>
  <c r="AV3" i="2"/>
  <c r="AW3" i="2"/>
  <c r="AX3" i="2"/>
  <c r="AY3" i="2"/>
  <c r="AZ3" i="2"/>
  <c r="BA3" i="2"/>
  <c r="BB3" i="2"/>
  <c r="BC3" i="2"/>
  <c r="C4" i="2"/>
  <c r="D4" i="2"/>
  <c r="E4" i="2"/>
  <c r="F4" i="2"/>
  <c r="I4" i="2"/>
  <c r="R4" i="2"/>
  <c r="V4" i="2"/>
  <c r="W4" i="2"/>
  <c r="X4" i="2"/>
  <c r="Y4" i="2"/>
  <c r="Z4" i="2"/>
  <c r="AA4" i="2"/>
  <c r="AB4" i="2"/>
  <c r="AD4" i="2"/>
  <c r="AE4" i="2"/>
  <c r="AF4" i="2"/>
  <c r="AI4" i="2"/>
  <c r="AJ4" i="2"/>
  <c r="AK4" i="2"/>
  <c r="AL4" i="2"/>
  <c r="AM4" i="2"/>
  <c r="AN4" i="2"/>
  <c r="AO4" i="2"/>
  <c r="AP4" i="2"/>
  <c r="AQ4" i="2"/>
  <c r="AR4" i="2"/>
  <c r="AS4" i="2"/>
  <c r="AT4" i="2"/>
  <c r="AU4" i="2"/>
  <c r="AV4" i="2"/>
  <c r="AW4" i="2"/>
  <c r="AX4" i="2"/>
  <c r="AY4" i="2"/>
  <c r="AZ4" i="2"/>
  <c r="BA4" i="2"/>
  <c r="BB4" i="2"/>
  <c r="BC4" i="2"/>
  <c r="I5" i="2"/>
  <c r="J5" i="2"/>
  <c r="M5" i="2"/>
  <c r="O5" i="2"/>
  <c r="Q5" i="2"/>
  <c r="R5" i="2"/>
  <c r="V5" i="2"/>
  <c r="W5" i="2"/>
  <c r="X5" i="2"/>
  <c r="Y5" i="2"/>
  <c r="AC5" i="2"/>
  <c r="AD5" i="2"/>
  <c r="AE5" i="2"/>
  <c r="AF5" i="2"/>
  <c r="AI5" i="2"/>
  <c r="AJ5" i="2"/>
  <c r="AK5" i="2"/>
  <c r="AL5" i="2"/>
  <c r="AM5" i="2"/>
  <c r="AN5" i="2"/>
  <c r="AO5" i="2"/>
  <c r="AP5" i="2"/>
  <c r="AQ5" i="2"/>
  <c r="AR5" i="2"/>
  <c r="AS5" i="2"/>
  <c r="AT5" i="2"/>
  <c r="AU5" i="2"/>
  <c r="AV5" i="2"/>
  <c r="AW5" i="2"/>
  <c r="AX5" i="2"/>
  <c r="AY5" i="2"/>
  <c r="AZ5" i="2"/>
  <c r="BA5" i="2"/>
  <c r="BB5" i="2"/>
  <c r="BC5" i="2"/>
  <c r="I6" i="2"/>
  <c r="J6" i="2"/>
  <c r="M6" i="2"/>
  <c r="Q6" i="2"/>
  <c r="R6" i="2"/>
  <c r="S6" i="2"/>
  <c r="W6" i="2"/>
  <c r="X6" i="2"/>
  <c r="Y6" i="2"/>
  <c r="Z6" i="2"/>
  <c r="AA6" i="2"/>
  <c r="AB6" i="2"/>
  <c r="AC6" i="2"/>
  <c r="AD6" i="2"/>
  <c r="AE6" i="2"/>
  <c r="AF6" i="2"/>
  <c r="AI6" i="2"/>
  <c r="AJ6" i="2"/>
  <c r="AK6" i="2"/>
  <c r="AL6" i="2"/>
  <c r="AM6" i="2"/>
  <c r="AN6" i="2"/>
  <c r="AO6" i="2"/>
  <c r="AP6" i="2"/>
  <c r="AQ6" i="2"/>
  <c r="AR6" i="2"/>
  <c r="AS6" i="2"/>
  <c r="AT6" i="2"/>
  <c r="AU6" i="2"/>
  <c r="AV6" i="2"/>
  <c r="AW6" i="2"/>
  <c r="AX6" i="2"/>
  <c r="AY6" i="2"/>
  <c r="AZ6" i="2"/>
  <c r="BA6" i="2"/>
  <c r="BB6" i="2"/>
  <c r="BC6" i="2"/>
  <c r="I7" i="2"/>
  <c r="J7" i="2"/>
  <c r="M7" i="2"/>
  <c r="Q7" i="2"/>
  <c r="R7" i="2"/>
  <c r="S7" i="2"/>
  <c r="Y7" i="2"/>
  <c r="Z7" i="2"/>
  <c r="AA7" i="2"/>
  <c r="AB7" i="2"/>
  <c r="AC7" i="2"/>
  <c r="AD7" i="2"/>
  <c r="AE7" i="2"/>
  <c r="AF7" i="2"/>
  <c r="AI7" i="2"/>
  <c r="AJ7" i="2"/>
  <c r="AK7" i="2"/>
  <c r="AL7" i="2"/>
  <c r="AM7" i="2"/>
  <c r="AN7" i="2"/>
  <c r="AO7" i="2"/>
  <c r="AP7" i="2"/>
  <c r="AQ7" i="2"/>
  <c r="AR7" i="2"/>
  <c r="AS7" i="2"/>
  <c r="AT7" i="2"/>
  <c r="AU7" i="2"/>
  <c r="AV7" i="2"/>
  <c r="AW7" i="2"/>
  <c r="AX7" i="2"/>
  <c r="AY7" i="2"/>
  <c r="AZ7" i="2"/>
  <c r="BA7" i="2"/>
  <c r="BB7" i="2"/>
  <c r="BC7" i="2"/>
  <c r="H8" i="2"/>
  <c r="I8" i="2"/>
  <c r="J8" i="2"/>
  <c r="M8" i="2"/>
  <c r="Q8" i="2"/>
  <c r="W8" i="2"/>
  <c r="AI8" i="2"/>
  <c r="AJ8" i="2"/>
  <c r="AK8" i="2"/>
  <c r="AL8" i="2"/>
  <c r="AM8" i="2"/>
  <c r="AN8" i="2"/>
  <c r="AO8" i="2"/>
  <c r="AP8" i="2"/>
  <c r="AQ8" i="2"/>
  <c r="AR8" i="2"/>
  <c r="AS8" i="2"/>
  <c r="AT8" i="2"/>
  <c r="AU8" i="2"/>
  <c r="AV8" i="2"/>
  <c r="AW8" i="2"/>
  <c r="AX8" i="2"/>
  <c r="AY8" i="2"/>
  <c r="AZ8" i="2"/>
  <c r="BA8" i="2"/>
  <c r="BB8" i="2"/>
  <c r="BC8" i="2"/>
  <c r="H9" i="2"/>
  <c r="I9" i="2"/>
  <c r="J9" i="2"/>
  <c r="M9" i="2"/>
  <c r="N9" i="2"/>
  <c r="O9" i="2"/>
  <c r="Q9" i="2"/>
  <c r="R9" i="2"/>
  <c r="T9" i="2"/>
  <c r="U9" i="2"/>
  <c r="V9" i="2"/>
  <c r="W9" i="2"/>
  <c r="AI9" i="2"/>
  <c r="AJ9" i="2"/>
  <c r="AK9" i="2"/>
  <c r="AL9" i="2"/>
  <c r="AM9" i="2"/>
  <c r="AN9" i="2"/>
  <c r="AO9" i="2"/>
  <c r="AP9" i="2"/>
  <c r="AQ9" i="2"/>
  <c r="AR9" i="2"/>
  <c r="AS9" i="2"/>
  <c r="AT9" i="2"/>
  <c r="AU9" i="2"/>
  <c r="AV9" i="2"/>
  <c r="AW9" i="2"/>
  <c r="AX9" i="2"/>
  <c r="AY9" i="2"/>
  <c r="AZ9" i="2"/>
  <c r="BA9" i="2"/>
  <c r="BB9" i="2"/>
  <c r="BC9" i="2"/>
  <c r="H10" i="2"/>
  <c r="I10" i="2"/>
  <c r="J10" i="2"/>
  <c r="M10" i="2"/>
  <c r="N10" i="2"/>
  <c r="O10" i="2"/>
  <c r="Q10" i="2"/>
  <c r="R10" i="2"/>
  <c r="T10" i="2"/>
  <c r="U10" i="2"/>
  <c r="V10" i="2"/>
  <c r="W10" i="2"/>
  <c r="AI10" i="2"/>
  <c r="AJ10" i="2"/>
  <c r="AK10" i="2"/>
  <c r="AL10" i="2"/>
  <c r="AM10" i="2"/>
  <c r="AN10" i="2"/>
  <c r="AO10" i="2"/>
  <c r="AP10" i="2"/>
  <c r="AQ10" i="2"/>
  <c r="AR10" i="2"/>
  <c r="AS10" i="2"/>
  <c r="AT10" i="2"/>
  <c r="AU10" i="2"/>
  <c r="AV10" i="2"/>
  <c r="AW10" i="2"/>
  <c r="AX10" i="2"/>
  <c r="AY10" i="2"/>
  <c r="AZ10" i="2"/>
  <c r="BA10" i="2"/>
  <c r="BB10" i="2"/>
  <c r="BC10" i="2"/>
  <c r="H11" i="2"/>
  <c r="I11" i="2"/>
  <c r="J11" i="2"/>
  <c r="M11" i="2"/>
  <c r="N11" i="2"/>
  <c r="O11" i="2"/>
  <c r="Q11" i="2"/>
  <c r="W11" i="2"/>
  <c r="AI11" i="2"/>
  <c r="AJ11" i="2"/>
  <c r="AK11" i="2"/>
  <c r="AL11" i="2"/>
  <c r="AM11" i="2"/>
  <c r="AN11" i="2"/>
  <c r="AO11" i="2"/>
  <c r="AP11" i="2"/>
  <c r="AQ11" i="2"/>
  <c r="AR11" i="2"/>
  <c r="AS11" i="2"/>
  <c r="AT11" i="2"/>
  <c r="AU11" i="2"/>
  <c r="AV11" i="2"/>
  <c r="AW11" i="2"/>
  <c r="AX11" i="2"/>
  <c r="AY11" i="2"/>
  <c r="AZ11" i="2"/>
  <c r="BA11" i="2"/>
  <c r="BB11" i="2"/>
  <c r="BC11" i="2"/>
  <c r="H12" i="2"/>
  <c r="I12" i="2"/>
  <c r="J12" i="2"/>
  <c r="M12" i="2"/>
  <c r="N12" i="2"/>
  <c r="O12" i="2"/>
  <c r="Q12" i="2"/>
  <c r="W12" i="2"/>
  <c r="AI12" i="2"/>
  <c r="AJ12" i="2"/>
  <c r="AK12" i="2"/>
  <c r="AL12" i="2"/>
  <c r="AM12" i="2"/>
  <c r="AN12" i="2"/>
  <c r="AO12" i="2"/>
  <c r="AP12" i="2"/>
  <c r="AQ12" i="2"/>
  <c r="AR12" i="2"/>
  <c r="AS12" i="2"/>
  <c r="AT12" i="2"/>
  <c r="AU12" i="2"/>
  <c r="AV12" i="2"/>
  <c r="AW12" i="2"/>
  <c r="AX12" i="2"/>
  <c r="AY12" i="2"/>
  <c r="AZ12" i="2"/>
  <c r="BA12" i="2"/>
  <c r="BB12" i="2"/>
  <c r="BC12" i="2"/>
  <c r="H13" i="2"/>
  <c r="I13" i="2"/>
  <c r="J13" i="2"/>
  <c r="K13" i="2"/>
  <c r="M13" i="2"/>
  <c r="N13" i="2"/>
  <c r="O13" i="2"/>
  <c r="Q13" i="2"/>
  <c r="W13" i="2"/>
  <c r="AI13" i="2"/>
  <c r="AJ13" i="2"/>
  <c r="AK13" i="2"/>
  <c r="AL13" i="2"/>
  <c r="AM13" i="2"/>
  <c r="AN13" i="2"/>
  <c r="AO13" i="2"/>
  <c r="AP13" i="2"/>
  <c r="AQ13" i="2"/>
  <c r="AR13" i="2"/>
  <c r="AS13" i="2"/>
  <c r="AT13" i="2"/>
  <c r="AU13" i="2"/>
  <c r="AV13" i="2"/>
  <c r="AW13" i="2"/>
  <c r="AX13" i="2"/>
  <c r="AY13" i="2"/>
  <c r="AZ13" i="2"/>
  <c r="BA13" i="2"/>
  <c r="BB13" i="2"/>
  <c r="BC13" i="2"/>
  <c r="I14" i="2"/>
  <c r="M14" i="2"/>
  <c r="N14" i="2"/>
  <c r="O14" i="2"/>
  <c r="Q14" i="2"/>
  <c r="W14" i="2"/>
  <c r="AI14" i="2"/>
  <c r="AJ14" i="2"/>
  <c r="AK14" i="2"/>
  <c r="AL14" i="2"/>
  <c r="AM14" i="2"/>
  <c r="AN14" i="2"/>
  <c r="AO14" i="2"/>
  <c r="AP14" i="2"/>
  <c r="AQ14" i="2"/>
  <c r="AR14" i="2"/>
  <c r="AS14" i="2"/>
  <c r="AT14" i="2"/>
  <c r="AU14" i="2"/>
  <c r="AV14" i="2"/>
  <c r="AW14" i="2"/>
  <c r="AX14" i="2"/>
  <c r="AY14" i="2"/>
  <c r="AZ14" i="2"/>
  <c r="BA14" i="2"/>
  <c r="BB14" i="2"/>
  <c r="BC14" i="2"/>
  <c r="H15" i="2"/>
  <c r="I15" i="2"/>
  <c r="J15" i="2"/>
  <c r="M15" i="2"/>
  <c r="N15" i="2"/>
  <c r="O15" i="2"/>
  <c r="Q15" i="2"/>
  <c r="W15" i="2"/>
  <c r="AI15" i="2"/>
  <c r="AJ15" i="2"/>
  <c r="AK15" i="2"/>
  <c r="AL15" i="2"/>
  <c r="AM15" i="2"/>
  <c r="AN15" i="2"/>
  <c r="AO15" i="2"/>
  <c r="AP15" i="2"/>
  <c r="AQ15" i="2"/>
  <c r="AR15" i="2"/>
  <c r="AS15" i="2"/>
  <c r="AT15" i="2"/>
  <c r="AU15" i="2"/>
  <c r="AV15" i="2"/>
  <c r="AW15" i="2"/>
  <c r="AX15" i="2"/>
  <c r="AY15" i="2"/>
  <c r="AZ15" i="2"/>
  <c r="BA15" i="2"/>
  <c r="BB15" i="2"/>
  <c r="BC15" i="2"/>
  <c r="H16" i="2"/>
  <c r="J16" i="2"/>
  <c r="M16" i="2"/>
  <c r="N16" i="2"/>
  <c r="O16" i="2"/>
  <c r="Q16" i="2"/>
  <c r="W16" i="2"/>
  <c r="AI16" i="2"/>
  <c r="AJ16" i="2"/>
  <c r="AK16" i="2"/>
  <c r="AL16" i="2"/>
  <c r="AM16" i="2"/>
  <c r="AN16" i="2"/>
  <c r="AO16" i="2"/>
  <c r="AP16" i="2"/>
  <c r="AQ16" i="2"/>
  <c r="AR16" i="2"/>
  <c r="AS16" i="2"/>
  <c r="AT16" i="2"/>
  <c r="AU16" i="2"/>
  <c r="AV16" i="2"/>
  <c r="AW16" i="2"/>
  <c r="AX16" i="2"/>
  <c r="AY16" i="2"/>
  <c r="AZ16" i="2"/>
  <c r="BA16" i="2"/>
  <c r="BB16" i="2"/>
  <c r="BC16" i="2"/>
  <c r="H17" i="2"/>
  <c r="J18" i="2"/>
  <c r="M17" i="2"/>
  <c r="N17" i="2"/>
  <c r="O17" i="2"/>
  <c r="Q17" i="2"/>
  <c r="W17" i="2"/>
  <c r="AI17" i="2"/>
  <c r="AJ17" i="2"/>
  <c r="AK17" i="2"/>
  <c r="AL17" i="2"/>
  <c r="AM17" i="2"/>
  <c r="AN17" i="2"/>
  <c r="AO17" i="2"/>
  <c r="AP17" i="2"/>
  <c r="AQ17" i="2"/>
  <c r="AR17" i="2"/>
  <c r="AS17" i="2"/>
  <c r="AT17" i="2"/>
  <c r="AU17" i="2"/>
  <c r="AV17" i="2"/>
  <c r="AW17" i="2"/>
  <c r="AX17" i="2"/>
  <c r="AY17" i="2"/>
  <c r="AZ17" i="2"/>
  <c r="BA17" i="2"/>
  <c r="BB17" i="2"/>
  <c r="BC17" i="2"/>
  <c r="H18" i="2"/>
  <c r="J19" i="2"/>
  <c r="M18" i="2"/>
  <c r="N18" i="2"/>
  <c r="O18" i="2"/>
  <c r="Q18" i="2"/>
  <c r="R18" i="2"/>
  <c r="W18" i="2"/>
  <c r="AI18" i="2"/>
  <c r="AJ18" i="2"/>
  <c r="AK18" i="2"/>
  <c r="AL18" i="2"/>
  <c r="AM18" i="2"/>
  <c r="AN18" i="2"/>
  <c r="AO18" i="2"/>
  <c r="AP18" i="2"/>
  <c r="AQ18" i="2"/>
  <c r="AR18" i="2"/>
  <c r="AS18" i="2"/>
  <c r="AT18" i="2"/>
  <c r="AU18" i="2"/>
  <c r="AV18" i="2"/>
  <c r="AW18" i="2"/>
  <c r="AX18" i="2"/>
  <c r="AY18" i="2"/>
  <c r="AZ18" i="2"/>
  <c r="BA18" i="2"/>
  <c r="BB18" i="2"/>
  <c r="BC18" i="2"/>
  <c r="H19" i="2"/>
  <c r="J17" i="2"/>
  <c r="Q19" i="2"/>
  <c r="R20" i="2"/>
  <c r="AI19" i="2"/>
  <c r="AJ19" i="2"/>
  <c r="AK19" i="2"/>
  <c r="AL19" i="2"/>
  <c r="AM19" i="2"/>
  <c r="AN19" i="2"/>
  <c r="AO19" i="2"/>
  <c r="AP19" i="2"/>
  <c r="AQ19" i="2"/>
  <c r="AR19" i="2"/>
  <c r="AS19" i="2"/>
  <c r="AT19" i="2"/>
  <c r="AU19" i="2"/>
  <c r="AV19" i="2"/>
  <c r="AW19" i="2"/>
  <c r="AX19" i="2"/>
  <c r="AY19" i="2"/>
  <c r="AZ19" i="2"/>
  <c r="BA19" i="2"/>
  <c r="BB19" i="2"/>
  <c r="BC19" i="2"/>
  <c r="H20" i="2"/>
  <c r="I20" i="2"/>
  <c r="J20" i="2"/>
  <c r="K20" i="2"/>
  <c r="L20" i="2"/>
  <c r="M20" i="2"/>
  <c r="N20" i="2"/>
  <c r="O20" i="2"/>
  <c r="Q20" i="2"/>
  <c r="AI20" i="2"/>
  <c r="AJ20" i="2"/>
  <c r="AK20" i="2"/>
  <c r="AL20" i="2"/>
  <c r="AM20" i="2"/>
  <c r="AN20" i="2"/>
  <c r="AO20" i="2"/>
  <c r="AP20" i="2"/>
  <c r="AQ20" i="2"/>
  <c r="AR20" i="2"/>
  <c r="AS20" i="2"/>
  <c r="AT20" i="2"/>
  <c r="AU20" i="2"/>
  <c r="AV20" i="2"/>
  <c r="AW20" i="2"/>
  <c r="AX20" i="2"/>
  <c r="AY20" i="2"/>
  <c r="AZ20" i="2"/>
  <c r="BA20" i="2"/>
  <c r="BB20" i="2"/>
  <c r="BC20" i="2"/>
  <c r="I21" i="2"/>
  <c r="L21" i="2"/>
  <c r="M21" i="2"/>
  <c r="N21" i="2"/>
  <c r="O21" i="2"/>
  <c r="Q21" i="2"/>
  <c r="AI21" i="2"/>
  <c r="AJ21" i="2"/>
  <c r="AK21" i="2"/>
  <c r="AL21" i="2"/>
  <c r="AM21" i="2"/>
  <c r="AN21" i="2"/>
  <c r="AO21" i="2"/>
  <c r="AP21" i="2"/>
  <c r="AQ21" i="2"/>
  <c r="AR21" i="2"/>
  <c r="AS21" i="2"/>
  <c r="AT21" i="2"/>
  <c r="AU21" i="2"/>
  <c r="AV21" i="2"/>
  <c r="AW21" i="2"/>
  <c r="AX21" i="2"/>
  <c r="AY21" i="2"/>
  <c r="AZ21" i="2"/>
  <c r="BA21" i="2"/>
  <c r="BB21" i="2"/>
  <c r="BC21" i="2"/>
  <c r="H22" i="2"/>
  <c r="I22" i="2"/>
  <c r="J22" i="2"/>
  <c r="N22" i="2"/>
  <c r="O22" i="2"/>
  <c r="Q22" i="2"/>
  <c r="R22" i="2"/>
  <c r="AI22" i="2"/>
  <c r="AJ22" i="2"/>
  <c r="AK22" i="2"/>
  <c r="AL22" i="2"/>
  <c r="AM22" i="2"/>
  <c r="AN22" i="2"/>
  <c r="AO22" i="2"/>
  <c r="AP22" i="2"/>
  <c r="AQ22" i="2"/>
  <c r="AR22" i="2"/>
  <c r="AS22" i="2"/>
  <c r="AT22" i="2"/>
  <c r="AU22" i="2"/>
  <c r="AV22" i="2"/>
  <c r="AW22" i="2"/>
  <c r="AX22" i="2"/>
  <c r="AY22" i="2"/>
  <c r="AZ22" i="2"/>
  <c r="BA22" i="2"/>
  <c r="BB22" i="2"/>
  <c r="BC22" i="2"/>
  <c r="H23" i="2"/>
  <c r="I23" i="2"/>
  <c r="J23" i="2"/>
  <c r="N23" i="2"/>
  <c r="O23" i="2"/>
  <c r="Q23" i="2"/>
  <c r="R23" i="2"/>
  <c r="AI23" i="2"/>
  <c r="AJ23" i="2"/>
  <c r="AK23" i="2"/>
  <c r="AL23" i="2"/>
  <c r="AM23" i="2"/>
  <c r="AN23" i="2"/>
  <c r="AO23" i="2"/>
  <c r="AP23" i="2"/>
  <c r="AQ23" i="2"/>
  <c r="AR23" i="2"/>
  <c r="AS23" i="2"/>
  <c r="AT23" i="2"/>
  <c r="AU23" i="2"/>
  <c r="AV23" i="2"/>
  <c r="AW23" i="2"/>
  <c r="AX23" i="2"/>
  <c r="AY23" i="2"/>
  <c r="AZ23" i="2"/>
  <c r="BA23" i="2"/>
  <c r="BB23" i="2"/>
  <c r="BC23" i="2"/>
  <c r="H24" i="2"/>
  <c r="I24" i="2"/>
  <c r="J24" i="2"/>
  <c r="N24" i="2"/>
  <c r="O24" i="2"/>
  <c r="Q24" i="2"/>
  <c r="R24" i="2"/>
  <c r="AI24" i="2"/>
  <c r="AJ24" i="2"/>
  <c r="AK24" i="2"/>
  <c r="AL24" i="2"/>
  <c r="AM24" i="2"/>
  <c r="AN24" i="2"/>
  <c r="AO24" i="2"/>
  <c r="AP24" i="2"/>
  <c r="AQ24" i="2"/>
  <c r="AR24" i="2"/>
  <c r="AS24" i="2"/>
  <c r="AT24" i="2"/>
  <c r="AU24" i="2"/>
  <c r="AV24" i="2"/>
  <c r="AW24" i="2"/>
  <c r="AX24" i="2"/>
  <c r="AY24" i="2"/>
  <c r="AZ24" i="2"/>
  <c r="BA24" i="2"/>
  <c r="BB24" i="2"/>
  <c r="BC24" i="2"/>
  <c r="H25" i="2"/>
  <c r="K25" i="2"/>
  <c r="L25" i="2"/>
  <c r="M25" i="2"/>
  <c r="N25" i="2"/>
  <c r="O25" i="2"/>
  <c r="Q25" i="2"/>
  <c r="R25" i="2"/>
  <c r="AI25" i="2"/>
  <c r="AJ25" i="2"/>
  <c r="AK25" i="2"/>
  <c r="AL25" i="2"/>
  <c r="AM25" i="2"/>
  <c r="AN25" i="2"/>
  <c r="AO25" i="2"/>
  <c r="AP25" i="2"/>
  <c r="AQ25" i="2"/>
  <c r="AR25" i="2"/>
  <c r="AS25" i="2"/>
  <c r="AT25" i="2"/>
  <c r="AU25" i="2"/>
  <c r="AV25" i="2"/>
  <c r="AW25" i="2"/>
  <c r="AX25" i="2"/>
  <c r="AY25" i="2"/>
  <c r="AZ25" i="2"/>
  <c r="BA25" i="2"/>
  <c r="BB25" i="2"/>
  <c r="BC25" i="2"/>
  <c r="H26" i="2"/>
  <c r="I26" i="2"/>
  <c r="Q26" i="2"/>
  <c r="R26" i="2"/>
  <c r="AI26" i="2"/>
  <c r="AJ26" i="2"/>
  <c r="AK26" i="2"/>
  <c r="AL26" i="2"/>
  <c r="AM26" i="2"/>
  <c r="AN26" i="2"/>
  <c r="AO26" i="2"/>
  <c r="AP26" i="2"/>
  <c r="AQ26" i="2"/>
  <c r="AR26" i="2"/>
  <c r="AS26" i="2"/>
  <c r="AT26" i="2"/>
  <c r="AU26" i="2"/>
  <c r="AV26" i="2"/>
  <c r="AW26" i="2"/>
  <c r="AX26" i="2"/>
  <c r="AY26" i="2"/>
  <c r="AZ26" i="2"/>
  <c r="BA26" i="2"/>
  <c r="BB26" i="2"/>
  <c r="BC26" i="2"/>
  <c r="H27" i="2"/>
  <c r="J27" i="2"/>
  <c r="N27" i="2"/>
  <c r="O27" i="2"/>
  <c r="Q27" i="2"/>
  <c r="R27" i="2"/>
  <c r="AI27" i="2"/>
  <c r="AJ27" i="2"/>
  <c r="AK27" i="2"/>
  <c r="AL27" i="2"/>
  <c r="AM27" i="2"/>
  <c r="AN27" i="2"/>
  <c r="AO27" i="2"/>
  <c r="AP27" i="2"/>
  <c r="AQ27" i="2"/>
  <c r="AR27" i="2"/>
  <c r="AS27" i="2"/>
  <c r="AT27" i="2"/>
  <c r="AU27" i="2"/>
  <c r="AV27" i="2"/>
  <c r="AW27" i="2"/>
  <c r="AX27" i="2"/>
  <c r="AY27" i="2"/>
  <c r="AZ27" i="2"/>
  <c r="BA27" i="2"/>
  <c r="BB27" i="2"/>
  <c r="BC27" i="2"/>
  <c r="H28" i="2"/>
  <c r="I28" i="2"/>
  <c r="J28" i="2"/>
  <c r="K28" i="2"/>
  <c r="L28" i="2"/>
  <c r="M28" i="2"/>
  <c r="N28" i="2"/>
  <c r="O28" i="2"/>
  <c r="Q28" i="2"/>
  <c r="S28" i="2"/>
  <c r="T28" i="2"/>
  <c r="U28" i="2"/>
  <c r="V28" i="2"/>
  <c r="W28" i="2"/>
  <c r="AI28" i="2"/>
  <c r="AJ28" i="2"/>
  <c r="AK28" i="2"/>
  <c r="AL28" i="2"/>
  <c r="AM28" i="2"/>
  <c r="AN28" i="2"/>
  <c r="AO28" i="2"/>
  <c r="AP28" i="2"/>
  <c r="AQ28" i="2"/>
  <c r="AR28" i="2"/>
  <c r="AS28" i="2"/>
  <c r="AT28" i="2"/>
  <c r="AU28" i="2"/>
  <c r="AV28" i="2"/>
  <c r="AW28" i="2"/>
  <c r="AX28" i="2"/>
  <c r="AY28" i="2"/>
  <c r="AZ28" i="2"/>
  <c r="BA28" i="2"/>
  <c r="BB28" i="2"/>
  <c r="BC28" i="2"/>
  <c r="N29" i="2"/>
  <c r="O29" i="2"/>
  <c r="Q29" i="2"/>
  <c r="U29" i="2"/>
  <c r="V29" i="2"/>
  <c r="W29" i="2"/>
  <c r="AI29" i="2"/>
  <c r="AJ29" i="2"/>
  <c r="AK29" i="2"/>
  <c r="AL29" i="2"/>
  <c r="AM29" i="2"/>
  <c r="AN29" i="2"/>
  <c r="AO29" i="2"/>
  <c r="AP29" i="2"/>
  <c r="AQ29" i="2"/>
  <c r="AR29" i="2"/>
  <c r="AS29" i="2"/>
  <c r="AT29" i="2"/>
  <c r="AU29" i="2"/>
  <c r="AV29" i="2"/>
  <c r="AW29" i="2"/>
  <c r="AX29" i="2"/>
  <c r="AY29" i="2"/>
  <c r="AZ29" i="2"/>
  <c r="BA29" i="2"/>
  <c r="BB29" i="2"/>
  <c r="BC29" i="2"/>
  <c r="H30" i="2"/>
  <c r="I30" i="2"/>
  <c r="J30" i="2"/>
  <c r="K30" i="2"/>
  <c r="L30" i="2"/>
  <c r="M30" i="2"/>
  <c r="N30" i="2"/>
  <c r="O30" i="2"/>
  <c r="Q30" i="2"/>
  <c r="AI30" i="2"/>
  <c r="AJ30" i="2"/>
  <c r="AK30" i="2"/>
  <c r="AL30" i="2"/>
  <c r="AM30" i="2"/>
  <c r="AN30" i="2"/>
  <c r="AO30" i="2"/>
  <c r="AP30" i="2"/>
  <c r="AQ30" i="2"/>
  <c r="AR30" i="2"/>
  <c r="AS30" i="2"/>
  <c r="AT30" i="2"/>
  <c r="AU30" i="2"/>
  <c r="AV30" i="2"/>
  <c r="AW30" i="2"/>
  <c r="AX30" i="2"/>
  <c r="AY30" i="2"/>
  <c r="AZ30" i="2"/>
  <c r="BA30" i="2"/>
  <c r="BB30" i="2"/>
  <c r="BC30" i="2"/>
  <c r="H31" i="2"/>
  <c r="O31" i="2"/>
  <c r="Q31" i="2"/>
  <c r="X31" i="2"/>
  <c r="AI31" i="2"/>
  <c r="AJ31" i="2"/>
  <c r="AK31" i="2"/>
  <c r="AL31" i="2"/>
  <c r="AM31" i="2"/>
  <c r="AN31" i="2"/>
  <c r="AO31" i="2"/>
  <c r="AP31" i="2"/>
  <c r="AQ31" i="2"/>
  <c r="AR31" i="2"/>
  <c r="AS31" i="2"/>
  <c r="AT31" i="2"/>
  <c r="AU31" i="2"/>
  <c r="AV31" i="2"/>
  <c r="AW31" i="2"/>
  <c r="AX31" i="2"/>
  <c r="AY31" i="2"/>
  <c r="AZ31" i="2"/>
  <c r="BA31" i="2"/>
  <c r="BB31" i="2"/>
  <c r="BC31" i="2"/>
  <c r="H32" i="2"/>
  <c r="O32" i="2"/>
  <c r="X32" i="2"/>
  <c r="AI32" i="2"/>
  <c r="AJ32" i="2"/>
  <c r="AK32" i="2"/>
  <c r="AL32" i="2"/>
  <c r="AM32" i="2"/>
  <c r="AN32" i="2"/>
  <c r="AO32" i="2"/>
  <c r="AP32" i="2"/>
  <c r="AQ32" i="2"/>
  <c r="AR32" i="2"/>
  <c r="AS32" i="2"/>
  <c r="AT32" i="2"/>
  <c r="AU32" i="2"/>
  <c r="AV32" i="2"/>
  <c r="AW32" i="2"/>
  <c r="AX32" i="2"/>
  <c r="AY32" i="2"/>
  <c r="AZ32" i="2"/>
  <c r="BA32" i="2"/>
  <c r="BB32" i="2"/>
  <c r="BC32" i="2"/>
  <c r="H33" i="2"/>
  <c r="O33" i="2"/>
  <c r="X33" i="2"/>
  <c r="AI33" i="2"/>
  <c r="AJ33" i="2"/>
  <c r="AK33" i="2"/>
  <c r="AL33" i="2"/>
  <c r="AM33" i="2"/>
  <c r="AN33" i="2"/>
  <c r="AO33" i="2"/>
  <c r="AP33" i="2"/>
  <c r="AQ33" i="2"/>
  <c r="AR33" i="2"/>
  <c r="AS33" i="2"/>
  <c r="AT33" i="2"/>
  <c r="AU33" i="2"/>
  <c r="AV33" i="2"/>
  <c r="AW33" i="2"/>
  <c r="AX33" i="2"/>
  <c r="AY33" i="2"/>
  <c r="AZ33" i="2"/>
  <c r="BA33" i="2"/>
  <c r="BB33" i="2"/>
  <c r="BC33" i="2"/>
  <c r="H34" i="2"/>
  <c r="O34" i="2"/>
  <c r="X34" i="2"/>
  <c r="AI34" i="2"/>
  <c r="AJ34" i="2"/>
  <c r="AK34" i="2"/>
  <c r="AL34" i="2"/>
  <c r="AM34" i="2"/>
  <c r="AN34" i="2"/>
  <c r="AO34" i="2"/>
  <c r="AP34" i="2"/>
  <c r="AQ34" i="2"/>
  <c r="AR34" i="2"/>
  <c r="AS34" i="2"/>
  <c r="AT34" i="2"/>
  <c r="AU34" i="2"/>
  <c r="AV34" i="2"/>
  <c r="AW34" i="2"/>
  <c r="AX34" i="2"/>
  <c r="AY34" i="2"/>
  <c r="AZ34" i="2"/>
  <c r="BA34" i="2"/>
  <c r="BB34" i="2"/>
  <c r="BC34" i="2"/>
  <c r="H35" i="2"/>
  <c r="O35" i="2"/>
  <c r="Q35" i="2"/>
  <c r="X35" i="2"/>
  <c r="AI35" i="2"/>
  <c r="AJ35" i="2"/>
  <c r="AK35" i="2"/>
  <c r="AL35" i="2"/>
  <c r="AM35" i="2"/>
  <c r="AN35" i="2"/>
  <c r="AO35" i="2"/>
  <c r="AP35" i="2"/>
  <c r="AQ35" i="2"/>
  <c r="AR35" i="2"/>
  <c r="AS35" i="2"/>
  <c r="AT35" i="2"/>
  <c r="AU35" i="2"/>
  <c r="AV35" i="2"/>
  <c r="AW35" i="2"/>
  <c r="AX35" i="2"/>
  <c r="AY35" i="2"/>
  <c r="AZ35" i="2"/>
  <c r="BA35" i="2"/>
  <c r="BB35" i="2"/>
  <c r="BC35" i="2"/>
  <c r="H36" i="2"/>
  <c r="O36" i="2"/>
  <c r="X36" i="2"/>
  <c r="AI36" i="2"/>
  <c r="AJ36" i="2"/>
  <c r="AK36" i="2"/>
  <c r="AL36" i="2"/>
  <c r="AM36" i="2"/>
  <c r="AN36" i="2"/>
  <c r="AO36" i="2"/>
  <c r="AP36" i="2"/>
  <c r="AQ36" i="2"/>
  <c r="AR36" i="2"/>
  <c r="AS36" i="2"/>
  <c r="AT36" i="2"/>
  <c r="AU36" i="2"/>
  <c r="AV36" i="2"/>
  <c r="AW36" i="2"/>
  <c r="AX36" i="2"/>
  <c r="AY36" i="2"/>
  <c r="AZ36" i="2"/>
  <c r="BA36" i="2"/>
  <c r="BB36" i="2"/>
  <c r="BC36" i="2"/>
  <c r="H37" i="2"/>
  <c r="O37" i="2"/>
  <c r="X37" i="2"/>
  <c r="AI37" i="2"/>
  <c r="AJ37" i="2"/>
  <c r="AK37" i="2"/>
  <c r="AL37" i="2"/>
  <c r="AM37" i="2"/>
  <c r="AN37" i="2"/>
  <c r="AO37" i="2"/>
  <c r="AP37" i="2"/>
  <c r="AQ37" i="2"/>
  <c r="AR37" i="2"/>
  <c r="AS37" i="2"/>
  <c r="AT37" i="2"/>
  <c r="AU37" i="2"/>
  <c r="AV37" i="2"/>
  <c r="AW37" i="2"/>
  <c r="AX37" i="2"/>
  <c r="AY37" i="2"/>
  <c r="AZ37" i="2"/>
  <c r="BA37" i="2"/>
  <c r="BB37" i="2"/>
  <c r="BC37" i="2"/>
  <c r="H38" i="2"/>
  <c r="O38" i="2"/>
  <c r="X38" i="2"/>
  <c r="AI38" i="2"/>
  <c r="AJ38" i="2"/>
  <c r="AK38" i="2"/>
  <c r="AL38" i="2"/>
  <c r="AM38" i="2"/>
  <c r="AN38" i="2"/>
  <c r="AO38" i="2"/>
  <c r="AP38" i="2"/>
  <c r="AQ38" i="2"/>
  <c r="AR38" i="2"/>
  <c r="AS38" i="2"/>
  <c r="AT38" i="2"/>
  <c r="AU38" i="2"/>
  <c r="AV38" i="2"/>
  <c r="AW38" i="2"/>
  <c r="AX38" i="2"/>
  <c r="AY38" i="2"/>
  <c r="AZ38" i="2"/>
  <c r="BA38" i="2"/>
  <c r="BB38" i="2"/>
  <c r="BC38" i="2"/>
  <c r="H39" i="2"/>
  <c r="O39" i="2"/>
  <c r="X39" i="2"/>
  <c r="AI39" i="2"/>
  <c r="AJ39" i="2"/>
  <c r="AK39" i="2"/>
  <c r="AL39" i="2"/>
  <c r="AM39" i="2"/>
  <c r="AN39" i="2"/>
  <c r="AO39" i="2"/>
  <c r="AP39" i="2"/>
  <c r="AQ39" i="2"/>
  <c r="AR39" i="2"/>
  <c r="AS39" i="2"/>
  <c r="AT39" i="2"/>
  <c r="AU39" i="2"/>
  <c r="AV39" i="2"/>
  <c r="AW39" i="2"/>
  <c r="AX39" i="2"/>
  <c r="AY39" i="2"/>
  <c r="AZ39" i="2"/>
  <c r="BA39" i="2"/>
  <c r="BB39" i="2"/>
  <c r="BC39" i="2"/>
  <c r="H40" i="2"/>
  <c r="I40" i="2"/>
  <c r="J40" i="2"/>
  <c r="K40" i="2"/>
  <c r="L40" i="2"/>
  <c r="M40" i="2"/>
  <c r="N40" i="2"/>
  <c r="O40" i="2"/>
  <c r="X40" i="2"/>
  <c r="AI40" i="2"/>
  <c r="AJ40" i="2"/>
  <c r="AK40" i="2"/>
  <c r="AL40" i="2"/>
  <c r="AM40" i="2"/>
  <c r="AN40" i="2"/>
  <c r="AO40" i="2"/>
  <c r="AP40" i="2"/>
  <c r="AQ40" i="2"/>
  <c r="AR40" i="2"/>
  <c r="AS40" i="2"/>
  <c r="AT40" i="2"/>
  <c r="AU40" i="2"/>
  <c r="AV40" i="2"/>
  <c r="AW40" i="2"/>
  <c r="AX40" i="2"/>
  <c r="AY40" i="2"/>
  <c r="AZ40" i="2"/>
  <c r="BA40" i="2"/>
  <c r="BB40" i="2"/>
  <c r="BC40" i="2"/>
  <c r="H41" i="2"/>
  <c r="I41" i="2"/>
  <c r="J41" i="2"/>
  <c r="K41" i="2"/>
  <c r="L41" i="2"/>
  <c r="M41" i="2"/>
  <c r="N41" i="2"/>
  <c r="O41" i="2"/>
  <c r="X41" i="2"/>
  <c r="AI41" i="2"/>
  <c r="AJ41" i="2"/>
  <c r="AK41" i="2"/>
  <c r="AL41" i="2"/>
  <c r="AM41" i="2"/>
  <c r="AN41" i="2"/>
  <c r="AO41" i="2"/>
  <c r="AP41" i="2"/>
  <c r="AQ41" i="2"/>
  <c r="AR41" i="2"/>
  <c r="AS41" i="2"/>
  <c r="AT41" i="2"/>
  <c r="AU41" i="2"/>
  <c r="AV41" i="2"/>
  <c r="AW41" i="2"/>
  <c r="AX41" i="2"/>
  <c r="AY41" i="2"/>
  <c r="AZ41" i="2"/>
  <c r="BA41" i="2"/>
  <c r="BB41" i="2"/>
  <c r="BC41" i="2"/>
  <c r="H42" i="2"/>
  <c r="I42" i="2"/>
  <c r="J42" i="2"/>
  <c r="K42" i="2"/>
  <c r="L42" i="2"/>
  <c r="M42" i="2"/>
  <c r="N42" i="2"/>
  <c r="O42" i="2"/>
  <c r="X42" i="2"/>
  <c r="AI42" i="2"/>
  <c r="AJ42" i="2"/>
  <c r="AK42" i="2"/>
  <c r="AL42" i="2"/>
  <c r="AM42" i="2"/>
  <c r="AN42" i="2"/>
  <c r="AO42" i="2"/>
  <c r="AP42" i="2"/>
  <c r="AQ42" i="2"/>
  <c r="AR42" i="2"/>
  <c r="AS42" i="2"/>
  <c r="AT42" i="2"/>
  <c r="AU42" i="2"/>
  <c r="AV42" i="2"/>
  <c r="AW42" i="2"/>
  <c r="AX42" i="2"/>
  <c r="AY42" i="2"/>
  <c r="AZ42" i="2"/>
  <c r="BA42" i="2"/>
  <c r="BB42" i="2"/>
  <c r="BC42" i="2"/>
  <c r="H43" i="2"/>
  <c r="I43" i="2"/>
  <c r="J43" i="2"/>
  <c r="K43" i="2"/>
  <c r="L43" i="2"/>
  <c r="M43" i="2"/>
  <c r="N43" i="2"/>
  <c r="O43" i="2"/>
  <c r="X43" i="2"/>
  <c r="AI43" i="2"/>
  <c r="AJ43" i="2"/>
  <c r="AK43" i="2"/>
  <c r="AL43" i="2"/>
  <c r="AM43" i="2"/>
  <c r="AN43" i="2"/>
  <c r="AO43" i="2"/>
  <c r="AP43" i="2"/>
  <c r="AQ43" i="2"/>
  <c r="AR43" i="2"/>
  <c r="AS43" i="2"/>
  <c r="AT43" i="2"/>
  <c r="AU43" i="2"/>
  <c r="AV43" i="2"/>
  <c r="AW43" i="2"/>
  <c r="AX43" i="2"/>
  <c r="AY43" i="2"/>
  <c r="AZ43" i="2"/>
  <c r="BA43" i="2"/>
  <c r="BB43" i="2"/>
  <c r="BC43" i="2"/>
  <c r="H44" i="2"/>
  <c r="I44" i="2"/>
  <c r="J44" i="2"/>
  <c r="K44" i="2"/>
  <c r="L44" i="2"/>
  <c r="M44" i="2"/>
  <c r="N44" i="2"/>
  <c r="O44" i="2"/>
  <c r="Q44" i="2"/>
  <c r="R44" i="2"/>
  <c r="S44" i="2"/>
  <c r="T44" i="2"/>
  <c r="U44" i="2"/>
  <c r="V44" i="2"/>
  <c r="W44" i="2"/>
  <c r="X44" i="2"/>
  <c r="AI44" i="2"/>
  <c r="AJ44" i="2"/>
  <c r="AK44" i="2"/>
  <c r="AL44" i="2"/>
  <c r="AM44" i="2"/>
  <c r="AN44" i="2"/>
  <c r="AO44" i="2"/>
  <c r="AP44" i="2"/>
  <c r="AQ44" i="2"/>
  <c r="AR44" i="2"/>
  <c r="AS44" i="2"/>
  <c r="AT44" i="2"/>
  <c r="AU44" i="2"/>
  <c r="AV44" i="2"/>
  <c r="AW44" i="2"/>
  <c r="AX44" i="2"/>
  <c r="AY44" i="2"/>
  <c r="AZ44" i="2"/>
  <c r="BA44" i="2"/>
  <c r="BB44" i="2"/>
  <c r="BC44" i="2"/>
  <c r="H45" i="2"/>
  <c r="I45" i="2"/>
  <c r="J45" i="2"/>
  <c r="K45" i="2"/>
  <c r="L45" i="2"/>
  <c r="M45" i="2"/>
  <c r="N45" i="2"/>
  <c r="O45" i="2"/>
  <c r="Q45" i="2"/>
  <c r="R45" i="2"/>
  <c r="S45" i="2"/>
  <c r="T45" i="2"/>
  <c r="U45" i="2"/>
  <c r="V45" i="2"/>
  <c r="W45" i="2"/>
  <c r="X45" i="2"/>
  <c r="AI45" i="2"/>
  <c r="AJ45" i="2"/>
  <c r="AK45" i="2"/>
  <c r="AL45" i="2"/>
  <c r="AM45" i="2"/>
  <c r="AN45" i="2"/>
  <c r="AO45" i="2"/>
  <c r="AP45" i="2"/>
  <c r="AQ45" i="2"/>
  <c r="AR45" i="2"/>
  <c r="AS45" i="2"/>
  <c r="AT45" i="2"/>
  <c r="AU45" i="2"/>
  <c r="AV45" i="2"/>
  <c r="AW45" i="2"/>
  <c r="AX45" i="2"/>
  <c r="AY45" i="2"/>
  <c r="AZ45" i="2"/>
  <c r="BA45" i="2"/>
  <c r="BB45" i="2"/>
  <c r="BC45" i="2"/>
  <c r="H46" i="2"/>
  <c r="I46" i="2"/>
  <c r="J46" i="2"/>
  <c r="K46" i="2"/>
  <c r="L46" i="2"/>
  <c r="M46" i="2"/>
  <c r="N46" i="2"/>
  <c r="O46" i="2"/>
  <c r="Q46" i="2"/>
  <c r="R46" i="2"/>
  <c r="S46" i="2"/>
  <c r="T46" i="2"/>
  <c r="U46" i="2"/>
  <c r="V46" i="2"/>
  <c r="W46" i="2"/>
  <c r="X46" i="2"/>
  <c r="AI46" i="2"/>
  <c r="AJ46" i="2"/>
  <c r="AK46" i="2"/>
  <c r="AL46" i="2"/>
  <c r="AM46" i="2"/>
  <c r="AN46" i="2"/>
  <c r="AO46" i="2"/>
  <c r="AP46" i="2"/>
  <c r="AQ46" i="2"/>
  <c r="AR46" i="2"/>
  <c r="AS46" i="2"/>
  <c r="AT46" i="2"/>
  <c r="AU46" i="2"/>
  <c r="AV46" i="2"/>
  <c r="AW46" i="2"/>
  <c r="AX46" i="2"/>
  <c r="AY46" i="2"/>
  <c r="AZ46" i="2"/>
  <c r="BA46" i="2"/>
  <c r="BB46" i="2"/>
  <c r="BC46" i="2"/>
  <c r="H47" i="2"/>
  <c r="I47" i="2"/>
  <c r="J47" i="2"/>
  <c r="K47" i="2"/>
  <c r="L47" i="2"/>
  <c r="M47" i="2"/>
  <c r="N47" i="2"/>
  <c r="O47" i="2"/>
  <c r="Q47" i="2"/>
  <c r="R47" i="2"/>
  <c r="S47" i="2"/>
  <c r="T47" i="2"/>
  <c r="U47" i="2"/>
  <c r="V47" i="2"/>
  <c r="W47" i="2"/>
  <c r="X47" i="2"/>
  <c r="AI47" i="2"/>
  <c r="AJ47" i="2"/>
  <c r="AK47" i="2"/>
  <c r="AL47" i="2"/>
  <c r="AM47" i="2"/>
  <c r="AN47" i="2"/>
  <c r="AO47" i="2"/>
  <c r="AP47" i="2"/>
  <c r="AQ47" i="2"/>
  <c r="AR47" i="2"/>
  <c r="AS47" i="2"/>
  <c r="AT47" i="2"/>
  <c r="AU47" i="2"/>
  <c r="AV47" i="2"/>
  <c r="AW47" i="2"/>
  <c r="AX47" i="2"/>
  <c r="AY47" i="2"/>
  <c r="AZ47" i="2"/>
  <c r="BA47" i="2"/>
  <c r="BB47" i="2"/>
  <c r="BC47" i="2"/>
  <c r="H48" i="2"/>
  <c r="I48" i="2"/>
  <c r="J48" i="2"/>
  <c r="K48" i="2"/>
  <c r="L48" i="2"/>
  <c r="M48" i="2"/>
  <c r="N48" i="2"/>
  <c r="O48" i="2"/>
  <c r="Q48" i="2"/>
  <c r="R48" i="2"/>
  <c r="S48" i="2"/>
  <c r="T48" i="2"/>
  <c r="U48" i="2"/>
  <c r="V48" i="2"/>
  <c r="W48" i="2"/>
  <c r="X48" i="2"/>
  <c r="AI48" i="2"/>
  <c r="AJ48" i="2"/>
  <c r="AK48" i="2"/>
  <c r="AL48" i="2"/>
  <c r="AM48" i="2"/>
  <c r="AN48" i="2"/>
  <c r="AO48" i="2"/>
  <c r="AP48" i="2"/>
  <c r="AQ48" i="2"/>
  <c r="AR48" i="2"/>
  <c r="AS48" i="2"/>
  <c r="AT48" i="2"/>
  <c r="AU48" i="2"/>
  <c r="AV48" i="2"/>
  <c r="AW48" i="2"/>
  <c r="AX48" i="2"/>
  <c r="AY48" i="2"/>
  <c r="AZ48" i="2"/>
  <c r="BA48" i="2"/>
  <c r="BB48" i="2"/>
  <c r="BC48" i="2"/>
  <c r="H49" i="2"/>
  <c r="I49" i="2"/>
  <c r="J49" i="2"/>
  <c r="K49" i="2"/>
  <c r="L49" i="2"/>
  <c r="M49" i="2"/>
  <c r="N49" i="2"/>
  <c r="O49" i="2"/>
  <c r="Q49" i="2"/>
  <c r="R49" i="2"/>
  <c r="S49" i="2"/>
  <c r="T49" i="2"/>
  <c r="U49" i="2"/>
  <c r="V49" i="2"/>
  <c r="W49" i="2"/>
  <c r="X49" i="2"/>
  <c r="AI49" i="2"/>
  <c r="AJ49" i="2"/>
  <c r="AK49" i="2"/>
  <c r="AL49" i="2"/>
  <c r="AM49" i="2"/>
  <c r="AN49" i="2"/>
  <c r="AO49" i="2"/>
  <c r="AP49" i="2"/>
  <c r="AQ49" i="2"/>
  <c r="AR49" i="2"/>
  <c r="AS49" i="2"/>
  <c r="AT49" i="2"/>
  <c r="AU49" i="2"/>
  <c r="AV49" i="2"/>
  <c r="AW49" i="2"/>
  <c r="AX49" i="2"/>
  <c r="AY49" i="2"/>
  <c r="AZ49" i="2"/>
  <c r="BA49" i="2"/>
  <c r="BB49" i="2"/>
  <c r="BC49" i="2"/>
  <c r="H50" i="2"/>
  <c r="I50" i="2"/>
  <c r="J50" i="2"/>
  <c r="K50" i="2"/>
  <c r="L50" i="2"/>
  <c r="M50" i="2"/>
  <c r="N50" i="2"/>
  <c r="O50" i="2"/>
  <c r="Q50" i="2"/>
  <c r="R50" i="2"/>
  <c r="S50" i="2"/>
  <c r="T50" i="2"/>
  <c r="U50" i="2"/>
  <c r="V50" i="2"/>
  <c r="W50" i="2"/>
  <c r="X50" i="2"/>
  <c r="AI50" i="2"/>
  <c r="AJ50" i="2"/>
  <c r="AK50" i="2"/>
  <c r="AL50" i="2"/>
  <c r="AM50" i="2"/>
  <c r="AN50" i="2"/>
  <c r="AO50" i="2"/>
  <c r="AP50" i="2"/>
  <c r="AQ50" i="2"/>
  <c r="AR50" i="2"/>
  <c r="AS50" i="2"/>
  <c r="AT50" i="2"/>
  <c r="AU50" i="2"/>
  <c r="AV50" i="2"/>
  <c r="AW50" i="2"/>
  <c r="AX50" i="2"/>
  <c r="AY50" i="2"/>
  <c r="AZ50" i="2"/>
  <c r="BA50" i="2"/>
  <c r="BB50" i="2"/>
  <c r="BC50" i="2"/>
  <c r="H51" i="2"/>
  <c r="I51" i="2"/>
  <c r="J51" i="2"/>
  <c r="K51" i="2"/>
  <c r="L51" i="2"/>
  <c r="M51" i="2"/>
  <c r="N51" i="2"/>
  <c r="O51" i="2"/>
  <c r="Q51" i="2"/>
  <c r="R51" i="2"/>
  <c r="S51" i="2"/>
  <c r="T51" i="2"/>
  <c r="U51" i="2"/>
  <c r="V51" i="2"/>
  <c r="W51" i="2"/>
  <c r="X51" i="2"/>
  <c r="AI51" i="2"/>
  <c r="AJ51" i="2"/>
  <c r="AK51" i="2"/>
  <c r="AL51" i="2"/>
  <c r="AM51" i="2"/>
  <c r="AN51" i="2"/>
  <c r="AO51" i="2"/>
  <c r="AP51" i="2"/>
  <c r="AQ51" i="2"/>
  <c r="AR51" i="2"/>
  <c r="AS51" i="2"/>
  <c r="AT51" i="2"/>
  <c r="AU51" i="2"/>
  <c r="AV51" i="2"/>
  <c r="AW51" i="2"/>
  <c r="AX51" i="2"/>
  <c r="AY51" i="2"/>
  <c r="AZ51" i="2"/>
  <c r="BA51" i="2"/>
  <c r="BB51" i="2"/>
  <c r="BC51" i="2"/>
  <c r="H52" i="2"/>
  <c r="I52" i="2"/>
  <c r="J52" i="2"/>
  <c r="K52" i="2"/>
  <c r="L52" i="2"/>
  <c r="M52" i="2"/>
  <c r="N52" i="2"/>
  <c r="O52" i="2"/>
  <c r="Q52" i="2"/>
  <c r="R52" i="2"/>
  <c r="S52" i="2"/>
  <c r="T52" i="2"/>
  <c r="U52" i="2"/>
  <c r="V52" i="2"/>
  <c r="W52" i="2"/>
  <c r="X52" i="2"/>
  <c r="AI52" i="2"/>
  <c r="AJ52" i="2"/>
  <c r="AK52" i="2"/>
  <c r="AL52" i="2"/>
  <c r="AM52" i="2"/>
  <c r="AN52" i="2"/>
  <c r="AO52" i="2"/>
  <c r="AP52" i="2"/>
  <c r="AQ52" i="2"/>
  <c r="AR52" i="2"/>
  <c r="AS52" i="2"/>
  <c r="AT52" i="2"/>
  <c r="AU52" i="2"/>
  <c r="AV52" i="2"/>
  <c r="AW52" i="2"/>
  <c r="AX52" i="2"/>
  <c r="AY52" i="2"/>
  <c r="AZ52" i="2"/>
  <c r="BA52" i="2"/>
  <c r="BB52" i="2"/>
  <c r="BC52" i="2"/>
  <c r="H53" i="2"/>
  <c r="I53" i="2"/>
  <c r="J53" i="2"/>
  <c r="K53" i="2"/>
  <c r="L53" i="2"/>
  <c r="M53" i="2"/>
  <c r="N53" i="2"/>
  <c r="O53" i="2"/>
  <c r="Q53" i="2"/>
  <c r="R53" i="2"/>
  <c r="S53" i="2"/>
  <c r="T53" i="2"/>
  <c r="U53" i="2"/>
  <c r="V53" i="2"/>
  <c r="W53" i="2"/>
  <c r="X53" i="2"/>
  <c r="AI53" i="2"/>
  <c r="AJ53" i="2"/>
  <c r="AK53" i="2"/>
  <c r="AL53" i="2"/>
  <c r="AM53" i="2"/>
  <c r="AN53" i="2"/>
  <c r="AO53" i="2"/>
  <c r="AP53" i="2"/>
  <c r="AQ53" i="2"/>
  <c r="AR53" i="2"/>
  <c r="AS53" i="2"/>
  <c r="AT53" i="2"/>
  <c r="AU53" i="2"/>
  <c r="AV53" i="2"/>
  <c r="AW53" i="2"/>
  <c r="AX53" i="2"/>
  <c r="AY53" i="2"/>
  <c r="AZ53" i="2"/>
  <c r="BA53" i="2"/>
  <c r="BB53" i="2"/>
  <c r="BC53" i="2"/>
  <c r="D116" i="9"/>
  <c r="D117" i="9"/>
  <c r="D118" i="9"/>
  <c r="D119" i="9"/>
  <c r="D120" i="9"/>
  <c r="D121" i="9"/>
  <c r="D122" i="9"/>
  <c r="D123" i="9"/>
  <c r="D124" i="9"/>
  <c r="D125" i="9"/>
  <c r="D126" i="9"/>
  <c r="D127" i="9"/>
  <c r="D128" i="9"/>
  <c r="D129" i="9"/>
  <c r="D130" i="9"/>
  <c r="D131" i="9"/>
  <c r="D132" i="9"/>
  <c r="D133" i="9"/>
  <c r="D134" i="9"/>
  <c r="D135" i="9"/>
  <c r="D136" i="9"/>
  <c r="D137" i="9"/>
  <c r="D138" i="9"/>
  <c r="D139" i="9"/>
  <c r="D140" i="9"/>
  <c r="D141" i="9"/>
  <c r="D142" i="9"/>
  <c r="D143" i="9"/>
  <c r="D144" i="9"/>
  <c r="D145" i="9"/>
  <c r="D146" i="9"/>
  <c r="D147" i="9"/>
  <c r="D148" i="9"/>
  <c r="D149" i="9"/>
  <c r="D150" i="9"/>
  <c r="D151" i="9"/>
  <c r="D152" i="9"/>
  <c r="D153" i="9"/>
  <c r="D154" i="9"/>
  <c r="D155" i="9"/>
  <c r="D156" i="9"/>
  <c r="D157" i="9"/>
  <c r="D158" i="9"/>
  <c r="D159" i="9"/>
  <c r="D160" i="9"/>
  <c r="D161" i="9"/>
  <c r="D162" i="9"/>
  <c r="C104" i="2"/>
  <c r="D104" i="2"/>
  <c r="E104" i="2"/>
  <c r="F104" i="2"/>
  <c r="H104" i="2"/>
  <c r="I104" i="2"/>
  <c r="J104" i="2"/>
  <c r="K104" i="2"/>
  <c r="L104" i="2"/>
  <c r="M104" i="2"/>
  <c r="N104" i="2"/>
  <c r="O104" i="2"/>
  <c r="Q104" i="2"/>
  <c r="R104" i="2"/>
  <c r="S104" i="2"/>
  <c r="T104" i="2"/>
  <c r="U104" i="2"/>
  <c r="V104" i="2"/>
  <c r="W104" i="2"/>
  <c r="X104" i="2"/>
  <c r="AI104" i="2"/>
  <c r="AJ104" i="2"/>
  <c r="AK104" i="2"/>
  <c r="AL104" i="2"/>
  <c r="AM104" i="2"/>
  <c r="AN104" i="2"/>
  <c r="AO104" i="2"/>
  <c r="AP104" i="2"/>
  <c r="AQ104" i="2"/>
  <c r="AR104" i="2"/>
  <c r="AS104" i="2"/>
  <c r="AT104" i="2"/>
  <c r="AU104" i="2"/>
  <c r="AV104" i="2"/>
  <c r="AW104" i="2"/>
  <c r="AX104" i="2"/>
  <c r="AY104" i="2"/>
  <c r="AZ104" i="2"/>
  <c r="BA104" i="2"/>
  <c r="BB104" i="2"/>
  <c r="BC104" i="2"/>
  <c r="C105" i="2"/>
  <c r="D105" i="2"/>
  <c r="E105" i="2"/>
  <c r="F105" i="2"/>
  <c r="H105" i="2"/>
  <c r="I105" i="2"/>
  <c r="J105" i="2"/>
  <c r="K105" i="2"/>
  <c r="L105" i="2"/>
  <c r="M105" i="2"/>
  <c r="N105" i="2"/>
  <c r="O105" i="2"/>
  <c r="Q105" i="2"/>
  <c r="R105" i="2"/>
  <c r="S105" i="2"/>
  <c r="T105" i="2"/>
  <c r="U105" i="2"/>
  <c r="V105" i="2"/>
  <c r="W105" i="2"/>
  <c r="X105" i="2"/>
  <c r="AI105" i="2"/>
  <c r="AJ105" i="2"/>
  <c r="AK105" i="2"/>
  <c r="AL105" i="2"/>
  <c r="AM105" i="2"/>
  <c r="AN105" i="2"/>
  <c r="AO105" i="2"/>
  <c r="AP105" i="2"/>
  <c r="AQ105" i="2"/>
  <c r="AR105" i="2"/>
  <c r="AS105" i="2"/>
  <c r="AT105" i="2"/>
  <c r="AU105" i="2"/>
  <c r="AV105" i="2"/>
  <c r="AW105" i="2"/>
  <c r="AX105" i="2"/>
  <c r="AY105" i="2"/>
  <c r="AZ105" i="2"/>
  <c r="BA105" i="2"/>
  <c r="BB105" i="2"/>
  <c r="BC105" i="2"/>
  <c r="C106" i="2"/>
  <c r="D106" i="2"/>
  <c r="E106" i="2"/>
  <c r="F106" i="2"/>
  <c r="H106" i="2"/>
  <c r="I106" i="2"/>
  <c r="J106" i="2"/>
  <c r="K106" i="2"/>
  <c r="L106" i="2"/>
  <c r="M106" i="2"/>
  <c r="N106" i="2"/>
  <c r="O106" i="2"/>
  <c r="Q106" i="2"/>
  <c r="R106" i="2"/>
  <c r="S106" i="2"/>
  <c r="T106" i="2"/>
  <c r="U106" i="2"/>
  <c r="V106" i="2"/>
  <c r="W106" i="2"/>
  <c r="X106" i="2"/>
  <c r="AI106" i="2"/>
  <c r="AJ106" i="2"/>
  <c r="AK106" i="2"/>
  <c r="AL106" i="2"/>
  <c r="AM106" i="2"/>
  <c r="AN106" i="2"/>
  <c r="AO106" i="2"/>
  <c r="AP106" i="2"/>
  <c r="AQ106" i="2"/>
  <c r="AR106" i="2"/>
  <c r="AS106" i="2"/>
  <c r="AT106" i="2"/>
  <c r="AU106" i="2"/>
  <c r="AV106" i="2"/>
  <c r="AW106" i="2"/>
  <c r="AX106" i="2"/>
  <c r="AY106" i="2"/>
  <c r="AZ106" i="2"/>
  <c r="BA106" i="2"/>
  <c r="BB106" i="2"/>
  <c r="BC106" i="2"/>
  <c r="C107" i="2"/>
  <c r="D107" i="2"/>
  <c r="E107" i="2"/>
  <c r="F107" i="2"/>
  <c r="H107" i="2"/>
  <c r="I107" i="2"/>
  <c r="J107" i="2"/>
  <c r="K107" i="2"/>
  <c r="L107" i="2"/>
  <c r="M107" i="2"/>
  <c r="N107" i="2"/>
  <c r="O107" i="2"/>
  <c r="Q107" i="2"/>
  <c r="R107" i="2"/>
  <c r="S107" i="2"/>
  <c r="T107" i="2"/>
  <c r="U107" i="2"/>
  <c r="V107" i="2"/>
  <c r="W107" i="2"/>
  <c r="X107" i="2"/>
  <c r="AI107" i="2"/>
  <c r="AJ107" i="2"/>
  <c r="AK107" i="2"/>
  <c r="AL107" i="2"/>
  <c r="AM107" i="2"/>
  <c r="AN107" i="2"/>
  <c r="AO107" i="2"/>
  <c r="AP107" i="2"/>
  <c r="AQ107" i="2"/>
  <c r="AR107" i="2"/>
  <c r="AS107" i="2"/>
  <c r="AT107" i="2"/>
  <c r="AU107" i="2"/>
  <c r="AV107" i="2"/>
  <c r="AW107" i="2"/>
  <c r="AX107" i="2"/>
  <c r="AY107" i="2"/>
  <c r="AZ107" i="2"/>
  <c r="BA107" i="2"/>
  <c r="BB107" i="2"/>
  <c r="BC107" i="2"/>
  <c r="C108" i="2"/>
  <c r="D108" i="2"/>
  <c r="E108" i="2"/>
  <c r="F108" i="2"/>
  <c r="H108" i="2"/>
  <c r="I108" i="2"/>
  <c r="J108" i="2"/>
  <c r="K108" i="2"/>
  <c r="L108" i="2"/>
  <c r="M108" i="2"/>
  <c r="N108" i="2"/>
  <c r="O108" i="2"/>
  <c r="Q108" i="2"/>
  <c r="R108" i="2"/>
  <c r="S108" i="2"/>
  <c r="T108" i="2"/>
  <c r="U108" i="2"/>
  <c r="V108" i="2"/>
  <c r="W108" i="2"/>
  <c r="X108" i="2"/>
  <c r="AI108" i="2"/>
  <c r="AJ108" i="2"/>
  <c r="AK108" i="2"/>
  <c r="AL108" i="2"/>
  <c r="AM108" i="2"/>
  <c r="AN108" i="2"/>
  <c r="AO108" i="2"/>
  <c r="AP108" i="2"/>
  <c r="AQ108" i="2"/>
  <c r="AR108" i="2"/>
  <c r="AS108" i="2"/>
  <c r="AT108" i="2"/>
  <c r="AU108" i="2"/>
  <c r="AV108" i="2"/>
  <c r="AW108" i="2"/>
  <c r="AX108" i="2"/>
  <c r="AY108" i="2"/>
  <c r="AZ108" i="2"/>
  <c r="BA108" i="2"/>
  <c r="BB108" i="2"/>
  <c r="BC108" i="2"/>
  <c r="C109" i="2"/>
  <c r="D109" i="2"/>
  <c r="E109" i="2"/>
  <c r="F109" i="2"/>
  <c r="H109" i="2"/>
  <c r="I109" i="2"/>
  <c r="J109" i="2"/>
  <c r="K109" i="2"/>
  <c r="L109" i="2"/>
  <c r="M109" i="2"/>
  <c r="N109" i="2"/>
  <c r="O109" i="2"/>
  <c r="Q109" i="2"/>
  <c r="R109" i="2"/>
  <c r="S109" i="2"/>
  <c r="T109" i="2"/>
  <c r="U109" i="2"/>
  <c r="V109" i="2"/>
  <c r="W109" i="2"/>
  <c r="X109" i="2"/>
  <c r="AI109" i="2"/>
  <c r="AJ109" i="2"/>
  <c r="AK109" i="2"/>
  <c r="AL109" i="2"/>
  <c r="AM109" i="2"/>
  <c r="AN109" i="2"/>
  <c r="AO109" i="2"/>
  <c r="AP109" i="2"/>
  <c r="AQ109" i="2"/>
  <c r="AR109" i="2"/>
  <c r="AS109" i="2"/>
  <c r="AT109" i="2"/>
  <c r="AU109" i="2"/>
  <c r="AV109" i="2"/>
  <c r="AW109" i="2"/>
  <c r="AX109" i="2"/>
  <c r="AY109" i="2"/>
  <c r="AZ109" i="2"/>
  <c r="BA109" i="2"/>
  <c r="BB109" i="2"/>
  <c r="BC109" i="2"/>
  <c r="C110" i="2"/>
  <c r="D110" i="2"/>
  <c r="E110" i="2"/>
  <c r="F110" i="2"/>
  <c r="H110" i="2"/>
  <c r="I110" i="2"/>
  <c r="J110" i="2"/>
  <c r="K110" i="2"/>
  <c r="L110" i="2"/>
  <c r="M110" i="2"/>
  <c r="N110" i="2"/>
  <c r="O110" i="2"/>
  <c r="Q110" i="2"/>
  <c r="R110" i="2"/>
  <c r="S110" i="2"/>
  <c r="T110" i="2"/>
  <c r="U110" i="2"/>
  <c r="V110" i="2"/>
  <c r="W110" i="2"/>
  <c r="X110" i="2"/>
  <c r="AI110" i="2"/>
  <c r="AJ110" i="2"/>
  <c r="AK110" i="2"/>
  <c r="AL110" i="2"/>
  <c r="AM110" i="2"/>
  <c r="AN110" i="2"/>
  <c r="AO110" i="2"/>
  <c r="AP110" i="2"/>
  <c r="AQ110" i="2"/>
  <c r="AR110" i="2"/>
  <c r="AS110" i="2"/>
  <c r="AT110" i="2"/>
  <c r="AU110" i="2"/>
  <c r="AV110" i="2"/>
  <c r="AW110" i="2"/>
  <c r="AX110" i="2"/>
  <c r="AY110" i="2"/>
  <c r="AZ110" i="2"/>
  <c r="BA110" i="2"/>
  <c r="BB110" i="2"/>
  <c r="BC110" i="2"/>
  <c r="C111" i="2"/>
  <c r="D111" i="2"/>
  <c r="E111" i="2"/>
  <c r="F111" i="2"/>
  <c r="H111" i="2"/>
  <c r="I111" i="2"/>
  <c r="J111" i="2"/>
  <c r="K111" i="2"/>
  <c r="L111" i="2"/>
  <c r="M111" i="2"/>
  <c r="N111" i="2"/>
  <c r="O111" i="2"/>
  <c r="Q111" i="2"/>
  <c r="R111" i="2"/>
  <c r="S111" i="2"/>
  <c r="T111" i="2"/>
  <c r="U111" i="2"/>
  <c r="V111" i="2"/>
  <c r="W111" i="2"/>
  <c r="X111" i="2"/>
  <c r="AI111" i="2"/>
  <c r="AJ111" i="2"/>
  <c r="AK111" i="2"/>
  <c r="AL111" i="2"/>
  <c r="AM111" i="2"/>
  <c r="AN111" i="2"/>
  <c r="AO111" i="2"/>
  <c r="AP111" i="2"/>
  <c r="AQ111" i="2"/>
  <c r="AR111" i="2"/>
  <c r="AS111" i="2"/>
  <c r="AT111" i="2"/>
  <c r="AU111" i="2"/>
  <c r="AV111" i="2"/>
  <c r="AW111" i="2"/>
  <c r="AX111" i="2"/>
  <c r="AY111" i="2"/>
  <c r="AZ111" i="2"/>
  <c r="BA111" i="2"/>
  <c r="BB111" i="2"/>
  <c r="BC111" i="2"/>
  <c r="C112" i="2"/>
  <c r="D112" i="2"/>
  <c r="E112" i="2"/>
  <c r="F112" i="2"/>
  <c r="H112" i="2"/>
  <c r="I112" i="2"/>
  <c r="J112" i="2"/>
  <c r="K112" i="2"/>
  <c r="L112" i="2"/>
  <c r="M112" i="2"/>
  <c r="N112" i="2"/>
  <c r="O112" i="2"/>
  <c r="Q112" i="2"/>
  <c r="R112" i="2"/>
  <c r="S112" i="2"/>
  <c r="T112" i="2"/>
  <c r="U112" i="2"/>
  <c r="V112" i="2"/>
  <c r="W112" i="2"/>
  <c r="X112" i="2"/>
  <c r="AI112" i="2"/>
  <c r="AJ112" i="2"/>
  <c r="AK112" i="2"/>
  <c r="AL112" i="2"/>
  <c r="AM112" i="2"/>
  <c r="AN112" i="2"/>
  <c r="AO112" i="2"/>
  <c r="AP112" i="2"/>
  <c r="AQ112" i="2"/>
  <c r="AR112" i="2"/>
  <c r="AS112" i="2"/>
  <c r="AT112" i="2"/>
  <c r="AU112" i="2"/>
  <c r="AV112" i="2"/>
  <c r="AW112" i="2"/>
  <c r="AX112" i="2"/>
  <c r="AY112" i="2"/>
  <c r="AZ112" i="2"/>
  <c r="BA112" i="2"/>
  <c r="BB112" i="2"/>
  <c r="BC112" i="2"/>
  <c r="C113" i="2"/>
  <c r="D113" i="2"/>
  <c r="E113" i="2"/>
  <c r="F113" i="2"/>
  <c r="H113" i="2"/>
  <c r="I113" i="2"/>
  <c r="J113" i="2"/>
  <c r="K113" i="2"/>
  <c r="L113" i="2"/>
  <c r="M113" i="2"/>
  <c r="N113" i="2"/>
  <c r="O113" i="2"/>
  <c r="Q113" i="2"/>
  <c r="R113" i="2"/>
  <c r="S113" i="2"/>
  <c r="T113" i="2"/>
  <c r="U113" i="2"/>
  <c r="V113" i="2"/>
  <c r="W113" i="2"/>
  <c r="X113" i="2"/>
  <c r="AI113" i="2"/>
  <c r="AJ113" i="2"/>
  <c r="AK113" i="2"/>
  <c r="AL113" i="2"/>
  <c r="AM113" i="2"/>
  <c r="AN113" i="2"/>
  <c r="AO113" i="2"/>
  <c r="AP113" i="2"/>
  <c r="AQ113" i="2"/>
  <c r="AR113" i="2"/>
  <c r="AS113" i="2"/>
  <c r="AT113" i="2"/>
  <c r="AU113" i="2"/>
  <c r="AV113" i="2"/>
  <c r="AW113" i="2"/>
  <c r="AX113" i="2"/>
  <c r="AY113" i="2"/>
  <c r="AZ113" i="2"/>
  <c r="BA113" i="2"/>
  <c r="BB113" i="2"/>
  <c r="BC113" i="2"/>
  <c r="C114" i="2"/>
  <c r="D114" i="2"/>
  <c r="E114" i="2"/>
  <c r="F114" i="2"/>
  <c r="H114" i="2"/>
  <c r="I114" i="2"/>
  <c r="J114" i="2"/>
  <c r="K114" i="2"/>
  <c r="L114" i="2"/>
  <c r="M114" i="2"/>
  <c r="N114" i="2"/>
  <c r="O114" i="2"/>
  <c r="Q114" i="2"/>
  <c r="R114" i="2"/>
  <c r="S114" i="2"/>
  <c r="T114" i="2"/>
  <c r="U114" i="2"/>
  <c r="V114" i="2"/>
  <c r="W114" i="2"/>
  <c r="X114" i="2"/>
  <c r="AI114" i="2"/>
  <c r="AJ114" i="2"/>
  <c r="AK114" i="2"/>
  <c r="AL114" i="2"/>
  <c r="AM114" i="2"/>
  <c r="AN114" i="2"/>
  <c r="AO114" i="2"/>
  <c r="AP114" i="2"/>
  <c r="AQ114" i="2"/>
  <c r="AR114" i="2"/>
  <c r="AS114" i="2"/>
  <c r="AT114" i="2"/>
  <c r="AU114" i="2"/>
  <c r="AV114" i="2"/>
  <c r="AW114" i="2"/>
  <c r="AX114" i="2"/>
  <c r="AY114" i="2"/>
  <c r="AZ114" i="2"/>
  <c r="BA114" i="2"/>
  <c r="BB114" i="2"/>
  <c r="BC114" i="2"/>
  <c r="B3" i="2"/>
  <c r="B4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104" i="2"/>
  <c r="B105" i="2"/>
  <c r="B106" i="2"/>
  <c r="B107" i="2"/>
  <c r="B108" i="2"/>
  <c r="B109" i="2"/>
  <c r="B110" i="2"/>
  <c r="B111" i="2"/>
  <c r="B112" i="2"/>
  <c r="B113" i="2"/>
  <c r="B114" i="2"/>
  <c r="T27" i="1"/>
  <c r="U27" i="1"/>
  <c r="V27" i="1"/>
  <c r="D9" i="1" l="1"/>
  <c r="D139" i="1"/>
  <c r="E138" i="8" s="1"/>
  <c r="D157" i="1"/>
  <c r="E156" i="8" s="1"/>
  <c r="D119" i="1"/>
  <c r="E118" i="8" s="1"/>
  <c r="D137" i="1"/>
  <c r="E136" i="8" s="1"/>
  <c r="D135" i="1"/>
  <c r="E134" i="8" s="1"/>
  <c r="D155" i="1"/>
  <c r="E154" i="8" s="1"/>
  <c r="D140" i="1"/>
  <c r="E139" i="8" s="1"/>
  <c r="D154" i="1"/>
  <c r="E153" i="8" s="1"/>
  <c r="D151" i="1"/>
  <c r="E150" i="8" s="1"/>
  <c r="D149" i="1"/>
  <c r="E148" i="8" s="1"/>
  <c r="D129" i="1"/>
  <c r="E128" i="8" s="1"/>
  <c r="D156" i="1"/>
  <c r="E155" i="8" s="1"/>
  <c r="D153" i="1"/>
  <c r="E152" i="8" s="1"/>
  <c r="D131" i="1"/>
  <c r="E130" i="8" s="1"/>
  <c r="D148" i="1"/>
  <c r="E147" i="8" s="1"/>
  <c r="D128" i="1"/>
  <c r="E127" i="8" s="1"/>
  <c r="D134" i="1"/>
  <c r="E133" i="8" s="1"/>
  <c r="D147" i="1"/>
  <c r="E146" i="8" s="1"/>
  <c r="D127" i="1"/>
  <c r="E126" i="8" s="1"/>
  <c r="D146" i="1"/>
  <c r="E145" i="8" s="1"/>
  <c r="D126" i="1"/>
  <c r="E125" i="8" s="1"/>
  <c r="D150" i="1"/>
  <c r="E149" i="8" s="1"/>
  <c r="D145" i="1"/>
  <c r="E144" i="8" s="1"/>
  <c r="D144" i="1"/>
  <c r="E143" i="8" s="1"/>
  <c r="D124" i="1"/>
  <c r="E123" i="8" s="1"/>
  <c r="D120" i="1"/>
  <c r="E119" i="8" s="1"/>
  <c r="D138" i="1"/>
  <c r="E137" i="8" s="1"/>
  <c r="D152" i="1"/>
  <c r="E151" i="8" s="1"/>
  <c r="D143" i="1"/>
  <c r="E142" i="8" s="1"/>
  <c r="D123" i="1"/>
  <c r="E122" i="8" s="1"/>
  <c r="D132" i="1"/>
  <c r="E131" i="8" s="1"/>
  <c r="D125" i="1"/>
  <c r="E124" i="8" s="1"/>
  <c r="D142" i="1"/>
  <c r="E141" i="8" s="1"/>
  <c r="D122" i="1"/>
  <c r="E121" i="8" s="1"/>
  <c r="D136" i="1"/>
  <c r="E135" i="8" s="1"/>
  <c r="D133" i="1"/>
  <c r="E132" i="8" s="1"/>
  <c r="D130" i="1"/>
  <c r="E129" i="8" s="1"/>
  <c r="D141" i="1"/>
  <c r="E140" i="8" s="1"/>
  <c r="D121" i="1"/>
  <c r="E120" i="8" s="1"/>
  <c r="F13" i="1"/>
  <c r="F10" i="2" s="1"/>
  <c r="G13" i="1"/>
  <c r="G26" i="1"/>
  <c r="F26" i="1"/>
  <c r="F23" i="2" s="1"/>
  <c r="F22" i="1"/>
  <c r="F19" i="2" s="1"/>
  <c r="G22" i="1"/>
  <c r="F23" i="1"/>
  <c r="F20" i="2" s="1"/>
  <c r="G23" i="1"/>
  <c r="F21" i="1"/>
  <c r="F18" i="2" s="1"/>
  <c r="G21" i="1"/>
  <c r="G19" i="1"/>
  <c r="F19" i="1"/>
  <c r="F16" i="2" s="1"/>
  <c r="G10" i="1"/>
  <c r="F10" i="1"/>
  <c r="G9" i="1"/>
  <c r="F9" i="1"/>
  <c r="F6" i="2" s="1"/>
  <c r="F18" i="1"/>
  <c r="F15" i="2" s="1"/>
  <c r="G18" i="1"/>
  <c r="G31" i="1"/>
  <c r="F31" i="1"/>
  <c r="F28" i="2" s="1"/>
  <c r="F29" i="1"/>
  <c r="F26" i="2" s="1"/>
  <c r="G29" i="1"/>
  <c r="G27" i="1"/>
  <c r="F27" i="1"/>
  <c r="F24" i="2" s="1"/>
  <c r="G25" i="1"/>
  <c r="F25" i="1"/>
  <c r="F22" i="2" s="1"/>
  <c r="G24" i="1"/>
  <c r="F24" i="1"/>
  <c r="F21" i="2" s="1"/>
  <c r="F17" i="1"/>
  <c r="F14" i="2" s="1"/>
  <c r="G17" i="1"/>
  <c r="F32" i="1"/>
  <c r="F29" i="2" s="1"/>
  <c r="G32" i="1"/>
  <c r="F28" i="1"/>
  <c r="F25" i="2" s="1"/>
  <c r="G28" i="1"/>
  <c r="F16" i="1"/>
  <c r="F13" i="2" s="1"/>
  <c r="G16" i="1"/>
  <c r="G12" i="1"/>
  <c r="F12" i="1"/>
  <c r="F9" i="2" s="1"/>
  <c r="F30" i="1"/>
  <c r="F27" i="2" s="1"/>
  <c r="G30" i="1"/>
  <c r="F15" i="1"/>
  <c r="F12" i="2" s="1"/>
  <c r="G15" i="1"/>
  <c r="G11" i="1"/>
  <c r="F11" i="1"/>
  <c r="F8" i="2" s="1"/>
  <c r="G20" i="1"/>
  <c r="F20" i="1"/>
  <c r="F17" i="2" s="1"/>
  <c r="G14" i="1"/>
  <c r="F14" i="1"/>
  <c r="F11" i="2" s="1"/>
  <c r="F8" i="1"/>
  <c r="F5" i="2" s="1"/>
  <c r="G8" i="1"/>
  <c r="E31" i="1"/>
  <c r="E28" i="2" s="1"/>
  <c r="D30" i="8"/>
  <c r="D36" i="9" s="1"/>
  <c r="E11" i="1"/>
  <c r="E8" i="2" s="1"/>
  <c r="D10" i="8"/>
  <c r="D16" i="9" s="1"/>
  <c r="E15" i="1"/>
  <c r="E12" i="2" s="1"/>
  <c r="D14" i="8"/>
  <c r="D20" i="9" s="1"/>
  <c r="E32" i="1"/>
  <c r="E29" i="2" s="1"/>
  <c r="D31" i="8"/>
  <c r="D37" i="9" s="1"/>
  <c r="E30" i="1"/>
  <c r="E27" i="2" s="1"/>
  <c r="D29" i="8"/>
  <c r="D35" i="9" s="1"/>
  <c r="E10" i="1"/>
  <c r="E7" i="2" s="1"/>
  <c r="D9" i="8"/>
  <c r="D15" i="9" s="1"/>
  <c r="E29" i="1"/>
  <c r="E26" i="2" s="1"/>
  <c r="D28" i="8"/>
  <c r="D34" i="9" s="1"/>
  <c r="E9" i="1"/>
  <c r="E6" i="2" s="1"/>
  <c r="D8" i="8"/>
  <c r="D14" i="9" s="1"/>
  <c r="E27" i="1"/>
  <c r="E24" i="2" s="1"/>
  <c r="D26" i="8"/>
  <c r="D32" i="9" s="1"/>
  <c r="E26" i="1"/>
  <c r="E23" i="2" s="1"/>
  <c r="D25" i="8"/>
  <c r="D31" i="9" s="1"/>
  <c r="E25" i="1"/>
  <c r="E22" i="2" s="1"/>
  <c r="D24" i="8"/>
  <c r="D30" i="9" s="1"/>
  <c r="E24" i="1"/>
  <c r="E21" i="2" s="1"/>
  <c r="D23" i="8"/>
  <c r="D29" i="9" s="1"/>
  <c r="E14" i="1"/>
  <c r="E11" i="2" s="1"/>
  <c r="D13" i="8"/>
  <c r="D19" i="9" s="1"/>
  <c r="E12" i="1"/>
  <c r="E9" i="2" s="1"/>
  <c r="D11" i="8"/>
  <c r="D17" i="9" s="1"/>
  <c r="E23" i="1"/>
  <c r="E20" i="2" s="1"/>
  <c r="D22" i="8"/>
  <c r="D28" i="9" s="1"/>
  <c r="E22" i="1"/>
  <c r="E19" i="2" s="1"/>
  <c r="D21" i="8"/>
  <c r="D27" i="9" s="1"/>
  <c r="E20" i="1"/>
  <c r="E17" i="2" s="1"/>
  <c r="D19" i="8"/>
  <c r="D25" i="9" s="1"/>
  <c r="E13" i="1"/>
  <c r="E10" i="2" s="1"/>
  <c r="D12" i="8"/>
  <c r="D18" i="9" s="1"/>
  <c r="E28" i="1"/>
  <c r="E25" i="2" s="1"/>
  <c r="D27" i="8"/>
  <c r="D33" i="9" s="1"/>
  <c r="E19" i="1"/>
  <c r="E16" i="2" s="1"/>
  <c r="D18" i="8"/>
  <c r="D24" i="9" s="1"/>
  <c r="E16" i="1"/>
  <c r="E13" i="2" s="1"/>
  <c r="D15" i="8"/>
  <c r="D21" i="9" s="1"/>
  <c r="E21" i="1"/>
  <c r="E18" i="2" s="1"/>
  <c r="D20" i="8"/>
  <c r="D26" i="9" s="1"/>
  <c r="E18" i="1"/>
  <c r="E15" i="2" s="1"/>
  <c r="D17" i="8"/>
  <c r="D23" i="9" s="1"/>
  <c r="E8" i="1"/>
  <c r="E5" i="2" s="1"/>
  <c r="D7" i="8"/>
  <c r="D13" i="9" s="1"/>
  <c r="E17" i="1"/>
  <c r="E14" i="2" s="1"/>
  <c r="D16" i="8"/>
  <c r="D22" i="9" s="1"/>
  <c r="E160" i="1"/>
  <c r="D114" i="9"/>
  <c r="C161" i="9"/>
  <c r="C155" i="8" s="1"/>
  <c r="F161" i="9"/>
  <c r="F155" i="8" s="1"/>
  <c r="E161" i="9"/>
  <c r="C141" i="9"/>
  <c r="C135" i="8" s="1"/>
  <c r="E141" i="9"/>
  <c r="F141" i="9"/>
  <c r="F135" i="8" s="1"/>
  <c r="C121" i="9"/>
  <c r="C115" i="8" s="1"/>
  <c r="E121" i="9"/>
  <c r="F121" i="9"/>
  <c r="F115" i="8" s="1"/>
  <c r="F162" i="9"/>
  <c r="F156" i="8" s="1"/>
  <c r="E162" i="9"/>
  <c r="C162" i="9"/>
  <c r="C156" i="8" s="1"/>
  <c r="C160" i="9"/>
  <c r="C154" i="8" s="1"/>
  <c r="E160" i="9"/>
  <c r="F160" i="9"/>
  <c r="F154" i="8" s="1"/>
  <c r="C140" i="9"/>
  <c r="C134" i="8" s="1"/>
  <c r="F140" i="9"/>
  <c r="F134" i="8" s="1"/>
  <c r="E140" i="9"/>
  <c r="F120" i="9"/>
  <c r="F114" i="8" s="1"/>
  <c r="E120" i="9"/>
  <c r="C120" i="9"/>
  <c r="C114" i="8" s="1"/>
  <c r="C139" i="9"/>
  <c r="C133" i="8" s="1"/>
  <c r="F139" i="9"/>
  <c r="F133" i="8" s="1"/>
  <c r="E139" i="9"/>
  <c r="C119" i="9"/>
  <c r="C113" i="8" s="1"/>
  <c r="E119" i="9"/>
  <c r="F119" i="9"/>
  <c r="F113" i="8" s="1"/>
  <c r="C157" i="9"/>
  <c r="C151" i="8" s="1"/>
  <c r="E157" i="9"/>
  <c r="F157" i="9"/>
  <c r="F151" i="8" s="1"/>
  <c r="F137" i="9"/>
  <c r="F131" i="8" s="1"/>
  <c r="C137" i="9"/>
  <c r="C131" i="8" s="1"/>
  <c r="E137" i="9"/>
  <c r="C117" i="9"/>
  <c r="C111" i="8" s="1"/>
  <c r="E117" i="9"/>
  <c r="F117" i="9"/>
  <c r="F111" i="8" s="1"/>
  <c r="C156" i="9"/>
  <c r="C150" i="8" s="1"/>
  <c r="F156" i="9"/>
  <c r="F150" i="8" s="1"/>
  <c r="E156" i="9"/>
  <c r="C136" i="9"/>
  <c r="C130" i="8" s="1"/>
  <c r="E136" i="9"/>
  <c r="F136" i="9"/>
  <c r="F130" i="8" s="1"/>
  <c r="C116" i="9"/>
  <c r="C110" i="8" s="1"/>
  <c r="E116" i="9"/>
  <c r="F116" i="9"/>
  <c r="F110" i="8" s="1"/>
  <c r="E154" i="9"/>
  <c r="C154" i="9"/>
  <c r="C148" i="8" s="1"/>
  <c r="F154" i="9"/>
  <c r="F148" i="8" s="1"/>
  <c r="C134" i="9"/>
  <c r="C128" i="8" s="1"/>
  <c r="E134" i="9"/>
  <c r="F134" i="9"/>
  <c r="F128" i="8" s="1"/>
  <c r="F142" i="9"/>
  <c r="F136" i="8" s="1"/>
  <c r="E142" i="9"/>
  <c r="C142" i="9"/>
  <c r="C136" i="8" s="1"/>
  <c r="C159" i="9"/>
  <c r="C153" i="8" s="1"/>
  <c r="E159" i="9"/>
  <c r="F159" i="9"/>
  <c r="F153" i="8" s="1"/>
  <c r="E118" i="9"/>
  <c r="C118" i="9"/>
  <c r="C112" i="8" s="1"/>
  <c r="F118" i="9"/>
  <c r="F112" i="8" s="1"/>
  <c r="C135" i="9"/>
  <c r="C129" i="8" s="1"/>
  <c r="E135" i="9"/>
  <c r="F135" i="9"/>
  <c r="F129" i="8" s="1"/>
  <c r="C153" i="9"/>
  <c r="C147" i="8" s="1"/>
  <c r="E153" i="9"/>
  <c r="F153" i="9"/>
  <c r="F147" i="8" s="1"/>
  <c r="E133" i="9"/>
  <c r="C133" i="9"/>
  <c r="C127" i="8" s="1"/>
  <c r="F133" i="9"/>
  <c r="F127" i="8" s="1"/>
  <c r="C146" i="9"/>
  <c r="C140" i="8" s="1"/>
  <c r="F146" i="9"/>
  <c r="F140" i="8" s="1"/>
  <c r="E146" i="9"/>
  <c r="C125" i="9"/>
  <c r="C119" i="8" s="1"/>
  <c r="F125" i="9"/>
  <c r="F119" i="8" s="1"/>
  <c r="E125" i="9"/>
  <c r="E144" i="9"/>
  <c r="F144" i="9"/>
  <c r="F138" i="8" s="1"/>
  <c r="C144" i="9"/>
  <c r="C138" i="8" s="1"/>
  <c r="F132" i="9"/>
  <c r="F126" i="8" s="1"/>
  <c r="C132" i="9"/>
  <c r="C126" i="8" s="1"/>
  <c r="E132" i="9"/>
  <c r="F122" i="9"/>
  <c r="F116" i="8" s="1"/>
  <c r="E122" i="9"/>
  <c r="C122" i="9"/>
  <c r="C116" i="8" s="1"/>
  <c r="C152" i="9"/>
  <c r="C146" i="8" s="1"/>
  <c r="E152" i="9"/>
  <c r="F152" i="9"/>
  <c r="F146" i="8" s="1"/>
  <c r="C151" i="9"/>
  <c r="C145" i="8" s="1"/>
  <c r="F151" i="9"/>
  <c r="F145" i="8" s="1"/>
  <c r="E151" i="9"/>
  <c r="C131" i="9"/>
  <c r="C125" i="8" s="1"/>
  <c r="F131" i="9"/>
  <c r="F125" i="8" s="1"/>
  <c r="E131" i="9"/>
  <c r="C145" i="9"/>
  <c r="C139" i="8" s="1"/>
  <c r="E145" i="9"/>
  <c r="F145" i="9"/>
  <c r="F139" i="8" s="1"/>
  <c r="F124" i="9"/>
  <c r="F118" i="8" s="1"/>
  <c r="C124" i="9"/>
  <c r="C118" i="8" s="1"/>
  <c r="E124" i="9"/>
  <c r="E155" i="9"/>
  <c r="C155" i="9"/>
  <c r="C149" i="8" s="1"/>
  <c r="F155" i="9"/>
  <c r="F149" i="8" s="1"/>
  <c r="C150" i="9"/>
  <c r="C144" i="8" s="1"/>
  <c r="F150" i="9"/>
  <c r="F144" i="8" s="1"/>
  <c r="E150" i="9"/>
  <c r="C130" i="9"/>
  <c r="C124" i="8" s="1"/>
  <c r="F130" i="9"/>
  <c r="F124" i="8" s="1"/>
  <c r="E130" i="9"/>
  <c r="E138" i="9"/>
  <c r="F138" i="9"/>
  <c r="F132" i="8" s="1"/>
  <c r="C138" i="9"/>
  <c r="C132" i="8" s="1"/>
  <c r="C149" i="9"/>
  <c r="C143" i="8" s="1"/>
  <c r="F149" i="9"/>
  <c r="F143" i="8" s="1"/>
  <c r="E149" i="9"/>
  <c r="C129" i="9"/>
  <c r="C123" i="8" s="1"/>
  <c r="F129" i="9"/>
  <c r="F123" i="8" s="1"/>
  <c r="E129" i="9"/>
  <c r="C143" i="9"/>
  <c r="C137" i="8" s="1"/>
  <c r="E143" i="9"/>
  <c r="F143" i="9"/>
  <c r="F137" i="8" s="1"/>
  <c r="E158" i="9"/>
  <c r="C158" i="9"/>
  <c r="C152" i="8" s="1"/>
  <c r="F158" i="9"/>
  <c r="F152" i="8" s="1"/>
  <c r="E148" i="9"/>
  <c r="C148" i="9"/>
  <c r="C142" i="8" s="1"/>
  <c r="F148" i="9"/>
  <c r="F142" i="8" s="1"/>
  <c r="E128" i="9"/>
  <c r="C128" i="9"/>
  <c r="C122" i="8" s="1"/>
  <c r="F128" i="9"/>
  <c r="F122" i="8" s="1"/>
  <c r="C126" i="9"/>
  <c r="C120" i="8" s="1"/>
  <c r="E126" i="9"/>
  <c r="F126" i="9"/>
  <c r="F120" i="8" s="1"/>
  <c r="E123" i="9"/>
  <c r="C123" i="9"/>
  <c r="C117" i="8" s="1"/>
  <c r="F123" i="9"/>
  <c r="F117" i="8" s="1"/>
  <c r="C147" i="9"/>
  <c r="C141" i="8" s="1"/>
  <c r="E147" i="9"/>
  <c r="F147" i="9"/>
  <c r="F141" i="8" s="1"/>
  <c r="E127" i="9"/>
  <c r="F127" i="9"/>
  <c r="F121" i="8" s="1"/>
  <c r="C127" i="9"/>
  <c r="C121" i="8" s="1"/>
  <c r="V28" i="1"/>
  <c r="U28" i="1"/>
  <c r="T28" i="1"/>
  <c r="U29" i="1"/>
  <c r="R27" i="1" s="1"/>
  <c r="S24" i="2" s="1"/>
  <c r="B10" i="1"/>
  <c r="D10" i="1" s="1"/>
  <c r="D8" i="1"/>
  <c r="C160" i="1"/>
  <c r="D115" i="9" s="1"/>
  <c r="C159" i="1"/>
  <c r="K15" i="1"/>
  <c r="T15" i="1" s="1"/>
  <c r="A159" i="1"/>
  <c r="K14" i="1"/>
  <c r="F159" i="1" l="1"/>
  <c r="F7" i="2"/>
  <c r="G7" i="1"/>
  <c r="O11" i="1" s="1"/>
  <c r="O8" i="2" s="1"/>
  <c r="F14" i="9"/>
  <c r="F8" i="8" s="1"/>
  <c r="C14" i="9"/>
  <c r="C8" i="8" s="1"/>
  <c r="E159" i="1"/>
  <c r="K19" i="1"/>
  <c r="K16" i="2" s="1"/>
  <c r="D158" i="8"/>
  <c r="D5" i="2"/>
  <c r="E7" i="8"/>
  <c r="D6" i="2"/>
  <c r="E8" i="8"/>
  <c r="F157" i="8"/>
  <c r="G157" i="8"/>
  <c r="C114" i="9"/>
  <c r="C108" i="8" s="1"/>
  <c r="F114" i="9"/>
  <c r="F108" i="8" s="1"/>
  <c r="E114" i="9"/>
  <c r="G162" i="9"/>
  <c r="G156" i="8" s="1"/>
  <c r="G128" i="9"/>
  <c r="G122" i="8" s="1"/>
  <c r="G143" i="9"/>
  <c r="G137" i="8" s="1"/>
  <c r="G145" i="9"/>
  <c r="G139" i="8" s="1"/>
  <c r="G120" i="9"/>
  <c r="G114" i="8" s="1"/>
  <c r="G129" i="9"/>
  <c r="G123" i="8" s="1"/>
  <c r="G148" i="9"/>
  <c r="G142" i="8" s="1"/>
  <c r="G140" i="9"/>
  <c r="G134" i="8" s="1"/>
  <c r="G134" i="9"/>
  <c r="G128" i="8" s="1"/>
  <c r="G152" i="9"/>
  <c r="G146" i="8" s="1"/>
  <c r="G144" i="9"/>
  <c r="G138" i="8" s="1"/>
  <c r="G135" i="9"/>
  <c r="G129" i="8" s="1"/>
  <c r="G149" i="9"/>
  <c r="G143" i="8" s="1"/>
  <c r="G138" i="9"/>
  <c r="G132" i="8" s="1"/>
  <c r="G125" i="9"/>
  <c r="G119" i="8" s="1"/>
  <c r="G121" i="9"/>
  <c r="G115" i="8" s="1"/>
  <c r="G132" i="9"/>
  <c r="G126" i="8" s="1"/>
  <c r="G160" i="9"/>
  <c r="G154" i="8" s="1"/>
  <c r="G131" i="9"/>
  <c r="G125" i="8" s="1"/>
  <c r="G146" i="9"/>
  <c r="G140" i="8" s="1"/>
  <c r="G118" i="9"/>
  <c r="G112" i="8" s="1"/>
  <c r="G137" i="9"/>
  <c r="G131" i="8" s="1"/>
  <c r="G141" i="9"/>
  <c r="G135" i="8" s="1"/>
  <c r="G127" i="9"/>
  <c r="G121" i="8" s="1"/>
  <c r="G161" i="9"/>
  <c r="G155" i="8" s="1"/>
  <c r="G123" i="9"/>
  <c r="G117" i="8" s="1"/>
  <c r="G151" i="9"/>
  <c r="G145" i="8" s="1"/>
  <c r="G116" i="9"/>
  <c r="G110" i="8" s="1"/>
  <c r="G155" i="9"/>
  <c r="G149" i="8" s="1"/>
  <c r="G159" i="9"/>
  <c r="G153" i="8" s="1"/>
  <c r="G147" i="9"/>
  <c r="G141" i="8" s="1"/>
  <c r="G130" i="9"/>
  <c r="G124" i="8" s="1"/>
  <c r="G157" i="9"/>
  <c r="G151" i="8" s="1"/>
  <c r="G154" i="9"/>
  <c r="G148" i="8" s="1"/>
  <c r="G122" i="9"/>
  <c r="G116" i="8" s="1"/>
  <c r="G136" i="9"/>
  <c r="G130" i="8" s="1"/>
  <c r="G142" i="9"/>
  <c r="G136" i="8" s="1"/>
  <c r="G153" i="9"/>
  <c r="G147" i="8" s="1"/>
  <c r="G119" i="9"/>
  <c r="G113" i="8" s="1"/>
  <c r="G126" i="9"/>
  <c r="G120" i="8" s="1"/>
  <c r="G124" i="9"/>
  <c r="G118" i="8" s="1"/>
  <c r="G156" i="9"/>
  <c r="G150" i="8" s="1"/>
  <c r="G133" i="9"/>
  <c r="G127" i="8" s="1"/>
  <c r="G150" i="9"/>
  <c r="G144" i="8" s="1"/>
  <c r="G139" i="9"/>
  <c r="G133" i="8" s="1"/>
  <c r="C115" i="9"/>
  <c r="C109" i="8" s="1"/>
  <c r="F115" i="9"/>
  <c r="F109" i="8" s="1"/>
  <c r="E115" i="9"/>
  <c r="G117" i="9"/>
  <c r="G111" i="8" s="1"/>
  <c r="G158" i="9"/>
  <c r="G152" i="8" s="1"/>
  <c r="B11" i="1"/>
  <c r="D11" i="1" s="1"/>
  <c r="T14" i="1"/>
  <c r="U11" i="2" s="1"/>
  <c r="K8" i="1"/>
  <c r="T16" i="1"/>
  <c r="T17" i="1" s="1"/>
  <c r="T18" i="1" s="1"/>
  <c r="T19" i="1" s="1"/>
  <c r="K12" i="2"/>
  <c r="D113" i="9"/>
  <c r="U12" i="2"/>
  <c r="S14" i="1"/>
  <c r="T11" i="2" s="1"/>
  <c r="S15" i="1"/>
  <c r="Q15" i="1" s="1"/>
  <c r="K11" i="2"/>
  <c r="O10" i="1" l="1"/>
  <c r="K20" i="1"/>
  <c r="D7" i="2"/>
  <c r="E9" i="8"/>
  <c r="C15" i="9"/>
  <c r="F15" i="9"/>
  <c r="F158" i="8"/>
  <c r="C157" i="8"/>
  <c r="C158" i="8"/>
  <c r="G114" i="9"/>
  <c r="G108" i="8" s="1"/>
  <c r="H122" i="9"/>
  <c r="H116" i="8" s="1"/>
  <c r="H152" i="9"/>
  <c r="H146" i="8" s="1"/>
  <c r="H118" i="9"/>
  <c r="H112" i="8" s="1"/>
  <c r="H154" i="9"/>
  <c r="H148" i="8" s="1"/>
  <c r="H134" i="9"/>
  <c r="H128" i="8" s="1"/>
  <c r="H137" i="9"/>
  <c r="H131" i="8" s="1"/>
  <c r="H150" i="9"/>
  <c r="H144" i="8" s="1"/>
  <c r="H151" i="9"/>
  <c r="H145" i="8" s="1"/>
  <c r="H116" i="9"/>
  <c r="H110" i="8" s="1"/>
  <c r="H121" i="9"/>
  <c r="H115" i="8" s="1"/>
  <c r="H124" i="9"/>
  <c r="H118" i="8" s="1"/>
  <c r="H131" i="9"/>
  <c r="H125" i="8" s="1"/>
  <c r="H149" i="9"/>
  <c r="H143" i="8" s="1"/>
  <c r="H117" i="9"/>
  <c r="H111" i="8" s="1"/>
  <c r="H129" i="9"/>
  <c r="H123" i="8" s="1"/>
  <c r="H128" i="9"/>
  <c r="H122" i="8" s="1"/>
  <c r="H156" i="9"/>
  <c r="H150" i="8" s="1"/>
  <c r="H138" i="9"/>
  <c r="H132" i="8" s="1"/>
  <c r="H147" i="9"/>
  <c r="H141" i="8" s="1"/>
  <c r="H153" i="9"/>
  <c r="H147" i="8" s="1"/>
  <c r="H155" i="9"/>
  <c r="H149" i="8" s="1"/>
  <c r="H135" i="9"/>
  <c r="H129" i="8" s="1"/>
  <c r="H120" i="9"/>
  <c r="H114" i="8" s="1"/>
  <c r="H162" i="9"/>
  <c r="H156" i="8" s="1"/>
  <c r="H141" i="9"/>
  <c r="H135" i="8" s="1"/>
  <c r="H157" i="8"/>
  <c r="H126" i="9"/>
  <c r="H120" i="8" s="1"/>
  <c r="H157" i="9"/>
  <c r="H151" i="8" s="1"/>
  <c r="H145" i="9"/>
  <c r="H139" i="8" s="1"/>
  <c r="H119" i="9"/>
  <c r="H113" i="8" s="1"/>
  <c r="H133" i="9"/>
  <c r="H127" i="8" s="1"/>
  <c r="H159" i="9"/>
  <c r="H153" i="8" s="1"/>
  <c r="H161" i="9"/>
  <c r="H155" i="8" s="1"/>
  <c r="H139" i="9"/>
  <c r="H133" i="8" s="1"/>
  <c r="H136" i="9"/>
  <c r="H130" i="8" s="1"/>
  <c r="H142" i="9"/>
  <c r="H136" i="8" s="1"/>
  <c r="H125" i="9"/>
  <c r="H119" i="8" s="1"/>
  <c r="H146" i="9"/>
  <c r="H140" i="8" s="1"/>
  <c r="H158" i="9"/>
  <c r="H152" i="8" s="1"/>
  <c r="H130" i="9"/>
  <c r="H124" i="8" s="1"/>
  <c r="H143" i="9"/>
  <c r="H137" i="8" s="1"/>
  <c r="H132" i="9"/>
  <c r="H126" i="8" s="1"/>
  <c r="H140" i="9"/>
  <c r="H134" i="8" s="1"/>
  <c r="H123" i="9"/>
  <c r="H117" i="8" s="1"/>
  <c r="G115" i="9"/>
  <c r="G109" i="8" s="1"/>
  <c r="H148" i="9"/>
  <c r="H142" i="8" s="1"/>
  <c r="H160" i="9"/>
  <c r="H154" i="8" s="1"/>
  <c r="E13" i="9"/>
  <c r="N20" i="9"/>
  <c r="N14" i="8" s="1"/>
  <c r="F113" i="9"/>
  <c r="F107" i="8" s="1"/>
  <c r="N12" i="9"/>
  <c r="N13" i="9"/>
  <c r="E14" i="9"/>
  <c r="N21" i="9"/>
  <c r="C113" i="9"/>
  <c r="C107" i="8" s="1"/>
  <c r="E113" i="9"/>
  <c r="E15" i="9"/>
  <c r="H127" i="9"/>
  <c r="H121" i="8" s="1"/>
  <c r="H144" i="9"/>
  <c r="H138" i="8" s="1"/>
  <c r="B12" i="1"/>
  <c r="D12" i="1" s="1"/>
  <c r="Q14" i="1"/>
  <c r="R11" i="2" s="1"/>
  <c r="O7" i="2"/>
  <c r="U13" i="2"/>
  <c r="M26" i="1"/>
  <c r="M23" i="2" s="1"/>
  <c r="K30" i="1"/>
  <c r="K27" i="2" s="1"/>
  <c r="L30" i="1"/>
  <c r="L27" i="2" s="1"/>
  <c r="L25" i="1"/>
  <c r="L22" i="2" s="1"/>
  <c r="M25" i="1"/>
  <c r="M22" i="2" s="1"/>
  <c r="K25" i="1"/>
  <c r="K22" i="2" s="1"/>
  <c r="K27" i="1"/>
  <c r="L27" i="1"/>
  <c r="L24" i="2" s="1"/>
  <c r="M30" i="1"/>
  <c r="M27" i="2" s="1"/>
  <c r="K5" i="2"/>
  <c r="L26" i="1"/>
  <c r="L23" i="2" s="1"/>
  <c r="M27" i="1"/>
  <c r="M24" i="2" s="1"/>
  <c r="K26" i="1"/>
  <c r="K18" i="1"/>
  <c r="S36" i="1" s="1"/>
  <c r="S37" i="1" s="1"/>
  <c r="T37" i="1" s="1"/>
  <c r="K9" i="1"/>
  <c r="K6" i="2" s="1"/>
  <c r="R15" i="1"/>
  <c r="R12" i="2"/>
  <c r="U15" i="1"/>
  <c r="V12" i="2" s="1"/>
  <c r="K22" i="1"/>
  <c r="K18" i="2"/>
  <c r="K21" i="1"/>
  <c r="K19" i="2" s="1"/>
  <c r="S16" i="1"/>
  <c r="T12" i="2"/>
  <c r="R29" i="1"/>
  <c r="F9" i="8" l="1"/>
  <c r="F16" i="9"/>
  <c r="C9" i="8"/>
  <c r="C16" i="9"/>
  <c r="D8" i="2"/>
  <c r="E10" i="8"/>
  <c r="G158" i="8"/>
  <c r="H114" i="9"/>
  <c r="H108" i="8" s="1"/>
  <c r="H115" i="9"/>
  <c r="H109" i="8" s="1"/>
  <c r="G15" i="9"/>
  <c r="G9" i="8" s="1"/>
  <c r="N15" i="8"/>
  <c r="N22" i="9"/>
  <c r="N16" i="8" s="1"/>
  <c r="G113" i="9"/>
  <c r="G107" i="8" s="1"/>
  <c r="G14" i="9"/>
  <c r="G8" i="8" s="1"/>
  <c r="N16" i="9"/>
  <c r="N10" i="8" s="1"/>
  <c r="N7" i="8"/>
  <c r="AP17" i="9"/>
  <c r="AP21" i="9" s="1"/>
  <c r="N6" i="8"/>
  <c r="G13" i="9"/>
  <c r="K24" i="2"/>
  <c r="S39" i="1"/>
  <c r="K15" i="2"/>
  <c r="Q33" i="1"/>
  <c r="R33" i="1" s="1"/>
  <c r="B13" i="1"/>
  <c r="D13" i="1" s="1"/>
  <c r="S26" i="2"/>
  <c r="U14" i="1"/>
  <c r="V11" i="2" s="1"/>
  <c r="R14" i="1"/>
  <c r="O9" i="1"/>
  <c r="O6" i="2" s="1"/>
  <c r="K10" i="1"/>
  <c r="K7" i="2" s="1"/>
  <c r="K23" i="2"/>
  <c r="U14" i="2"/>
  <c r="O22" i="1"/>
  <c r="O19" i="2" s="1"/>
  <c r="K17" i="2"/>
  <c r="K11" i="1"/>
  <c r="S17" i="1"/>
  <c r="T13" i="2"/>
  <c r="Q16" i="1"/>
  <c r="R30" i="1"/>
  <c r="V6" i="2" l="1"/>
  <c r="D9" i="2"/>
  <c r="E11" i="8"/>
  <c r="C10" i="8"/>
  <c r="C17" i="9"/>
  <c r="F10" i="8"/>
  <c r="F17" i="9"/>
  <c r="E16" i="9"/>
  <c r="G16" i="9" s="1"/>
  <c r="G10" i="8" s="1"/>
  <c r="H158" i="8"/>
  <c r="G7" i="8"/>
  <c r="H13" i="9"/>
  <c r="H7" i="8" s="1"/>
  <c r="H113" i="9"/>
  <c r="H107" i="8" s="1"/>
  <c r="AQ21" i="9"/>
  <c r="AX21" i="9"/>
  <c r="AR21" i="9"/>
  <c r="AU21" i="9"/>
  <c r="AS21" i="9"/>
  <c r="AV21" i="9"/>
  <c r="AO21" i="9"/>
  <c r="AW21" i="9"/>
  <c r="AY21" i="9"/>
  <c r="AT21" i="9"/>
  <c r="H14" i="9"/>
  <c r="H8" i="8" s="1"/>
  <c r="H15" i="9"/>
  <c r="H9" i="8" s="1"/>
  <c r="T39" i="1"/>
  <c r="V8" i="2" s="1"/>
  <c r="B14" i="1"/>
  <c r="D14" i="1" s="1"/>
  <c r="U15" i="2"/>
  <c r="S27" i="2"/>
  <c r="S18" i="1"/>
  <c r="Q17" i="1"/>
  <c r="T14" i="2"/>
  <c r="K12" i="1"/>
  <c r="S38" i="1" s="1"/>
  <c r="K8" i="2"/>
  <c r="R13" i="2"/>
  <c r="R16" i="1"/>
  <c r="U16" i="1"/>
  <c r="V13" i="2" s="1"/>
  <c r="R28" i="1"/>
  <c r="H16" i="9" l="1"/>
  <c r="H10" i="8" s="1"/>
  <c r="D10" i="2"/>
  <c r="E12" i="8"/>
  <c r="C18" i="9"/>
  <c r="C11" i="8"/>
  <c r="F11" i="8"/>
  <c r="F18" i="9"/>
  <c r="E17" i="9"/>
  <c r="G17" i="9" s="1"/>
  <c r="T38" i="1"/>
  <c r="V7" i="2" s="1"/>
  <c r="B15" i="1"/>
  <c r="D15" i="1" s="1"/>
  <c r="Y11" i="1"/>
  <c r="S25" i="2"/>
  <c r="T20" i="1"/>
  <c r="U17" i="2" s="1"/>
  <c r="U16" i="2"/>
  <c r="K9" i="2"/>
  <c r="K13" i="1"/>
  <c r="K10" i="2" s="1"/>
  <c r="R17" i="1"/>
  <c r="R14" i="2"/>
  <c r="U17" i="1"/>
  <c r="V14" i="2" s="1"/>
  <c r="S19" i="1"/>
  <c r="Q18" i="1"/>
  <c r="T15" i="2"/>
  <c r="G11" i="8" l="1"/>
  <c r="H17" i="9"/>
  <c r="H11" i="8" s="1"/>
  <c r="C12" i="8"/>
  <c r="C19" i="9"/>
  <c r="F12" i="8"/>
  <c r="F19" i="9"/>
  <c r="E18" i="9"/>
  <c r="G18" i="9" s="1"/>
  <c r="D11" i="2"/>
  <c r="E13" i="8"/>
  <c r="B16" i="1"/>
  <c r="D16" i="1" s="1"/>
  <c r="Z8" i="2"/>
  <c r="Z11" i="1"/>
  <c r="Y12" i="1" s="1"/>
  <c r="AA11" i="1"/>
  <c r="AB8" i="2" s="1"/>
  <c r="R18" i="1"/>
  <c r="U18" i="1"/>
  <c r="V15" i="2" s="1"/>
  <c r="R15" i="2"/>
  <c r="S20" i="1"/>
  <c r="T16" i="2"/>
  <c r="Q19" i="1"/>
  <c r="Z12" i="1" l="1"/>
  <c r="AA12" i="1"/>
  <c r="G12" i="8"/>
  <c r="H18" i="9"/>
  <c r="H12" i="8" s="1"/>
  <c r="F13" i="8"/>
  <c r="F20" i="9"/>
  <c r="E19" i="9"/>
  <c r="G19" i="9" s="1"/>
  <c r="C13" i="8"/>
  <c r="C20" i="9"/>
  <c r="D12" i="2"/>
  <c r="E14" i="8"/>
  <c r="B17" i="1"/>
  <c r="D17" i="1" s="1"/>
  <c r="AA8" i="2"/>
  <c r="AB11" i="1"/>
  <c r="X11" i="1"/>
  <c r="Y8" i="2" s="1"/>
  <c r="AG11" i="1"/>
  <c r="AH8" i="2" s="1"/>
  <c r="R19" i="1"/>
  <c r="U19" i="1"/>
  <c r="V16" i="2" s="1"/>
  <c r="R16" i="2"/>
  <c r="Q20" i="1"/>
  <c r="T17" i="2"/>
  <c r="AB12" i="1" l="1"/>
  <c r="Y13" i="1"/>
  <c r="X12" i="1"/>
  <c r="AG12" i="1"/>
  <c r="D13" i="2"/>
  <c r="E15" i="8"/>
  <c r="C21" i="9"/>
  <c r="C14" i="8"/>
  <c r="G13" i="8"/>
  <c r="H19" i="9"/>
  <c r="H13" i="8" s="1"/>
  <c r="F14" i="8"/>
  <c r="F21" i="9"/>
  <c r="E20" i="9"/>
  <c r="G20" i="9" s="1"/>
  <c r="AF11" i="1"/>
  <c r="V27" i="2" s="1"/>
  <c r="B18" i="1"/>
  <c r="D18" i="1" s="1"/>
  <c r="AC11" i="1"/>
  <c r="AD8" i="2" s="1"/>
  <c r="AC8" i="2"/>
  <c r="AB9" i="2"/>
  <c r="Z9" i="2"/>
  <c r="R20" i="1"/>
  <c r="R23" i="1" s="1"/>
  <c r="R17" i="2"/>
  <c r="U20" i="1"/>
  <c r="V17" i="2" s="1"/>
  <c r="Q23" i="1" l="1"/>
  <c r="R19" i="2" s="1"/>
  <c r="AF12" i="1"/>
  <c r="Z13" i="1"/>
  <c r="AA13" i="1"/>
  <c r="AC12" i="1"/>
  <c r="F15" i="8"/>
  <c r="E21" i="9"/>
  <c r="G21" i="9" s="1"/>
  <c r="F22" i="9"/>
  <c r="G14" i="8"/>
  <c r="H20" i="9"/>
  <c r="H14" i="8" s="1"/>
  <c r="C15" i="8"/>
  <c r="C22" i="9"/>
  <c r="D14" i="2"/>
  <c r="E16" i="8"/>
  <c r="B19" i="1"/>
  <c r="D19" i="1" s="1"/>
  <c r="Y9" i="2"/>
  <c r="AA9" i="2"/>
  <c r="X13" i="1" l="1"/>
  <c r="AB13" i="1"/>
  <c r="Y14" i="1"/>
  <c r="AG13" i="1"/>
  <c r="AF13" i="1" s="1"/>
  <c r="E17" i="8"/>
  <c r="C23" i="9"/>
  <c r="C16" i="8"/>
  <c r="G15" i="8"/>
  <c r="H21" i="9"/>
  <c r="H15" i="8" s="1"/>
  <c r="F16" i="8"/>
  <c r="E22" i="9"/>
  <c r="G22" i="9" s="1"/>
  <c r="F23" i="9"/>
  <c r="AH9" i="2"/>
  <c r="B20" i="1"/>
  <c r="D20" i="1" s="1"/>
  <c r="D15" i="2"/>
  <c r="AD9" i="2"/>
  <c r="AC9" i="2"/>
  <c r="AB10" i="2"/>
  <c r="Z10" i="2"/>
  <c r="AC13" i="1" l="1"/>
  <c r="Z14" i="1"/>
  <c r="AA14" i="1"/>
  <c r="F17" i="8"/>
  <c r="E23" i="9"/>
  <c r="G23" i="9" s="1"/>
  <c r="F24" i="9"/>
  <c r="D16" i="2"/>
  <c r="E18" i="8"/>
  <c r="G16" i="8"/>
  <c r="H22" i="9"/>
  <c r="H16" i="8" s="1"/>
  <c r="C17" i="8"/>
  <c r="C24" i="9"/>
  <c r="B21" i="1"/>
  <c r="D21" i="1" s="1"/>
  <c r="AH10" i="2"/>
  <c r="Y10" i="2"/>
  <c r="AA10" i="2"/>
  <c r="AB14" i="1" l="1"/>
  <c r="Y15" i="1"/>
  <c r="X14" i="1"/>
  <c r="AG14" i="1"/>
  <c r="E24" i="9"/>
  <c r="G24" i="9" s="1"/>
  <c r="F25" i="9"/>
  <c r="F18" i="8"/>
  <c r="G17" i="8"/>
  <c r="H23" i="9"/>
  <c r="H17" i="8" s="1"/>
  <c r="C25" i="9"/>
  <c r="C18" i="8"/>
  <c r="D17" i="2"/>
  <c r="E19" i="8"/>
  <c r="B22" i="1"/>
  <c r="D22" i="1" s="1"/>
  <c r="AC10" i="2"/>
  <c r="AD10" i="2"/>
  <c r="AB11" i="2"/>
  <c r="Z11" i="2"/>
  <c r="AF14" i="1" l="1"/>
  <c r="Z15" i="1"/>
  <c r="AA15" i="1"/>
  <c r="AC14" i="1"/>
  <c r="C26" i="9"/>
  <c r="C19" i="8"/>
  <c r="D18" i="2"/>
  <c r="E20" i="8"/>
  <c r="F19" i="8"/>
  <c r="E25" i="9"/>
  <c r="G25" i="9" s="1"/>
  <c r="F26" i="9"/>
  <c r="G18" i="8"/>
  <c r="H24" i="9"/>
  <c r="H18" i="8" s="1"/>
  <c r="B23" i="1"/>
  <c r="D23" i="1" s="1"/>
  <c r="E21" i="8"/>
  <c r="AH11" i="2"/>
  <c r="Y11" i="2"/>
  <c r="AA11" i="2"/>
  <c r="AB15" i="1" l="1"/>
  <c r="X15" i="1"/>
  <c r="Y16" i="1"/>
  <c r="AG15" i="1"/>
  <c r="F20" i="8"/>
  <c r="E26" i="9"/>
  <c r="G26" i="9" s="1"/>
  <c r="F27" i="9"/>
  <c r="G19" i="8"/>
  <c r="H25" i="9"/>
  <c r="H19" i="8" s="1"/>
  <c r="C20" i="8"/>
  <c r="C27" i="9"/>
  <c r="D19" i="2"/>
  <c r="B24" i="1"/>
  <c r="D24" i="1" s="1"/>
  <c r="AC11" i="2"/>
  <c r="AB12" i="2"/>
  <c r="Z12" i="2"/>
  <c r="AD11" i="2"/>
  <c r="AF15" i="1" l="1"/>
  <c r="AC15" i="1"/>
  <c r="Z16" i="1"/>
  <c r="AA16" i="1"/>
  <c r="F21" i="8"/>
  <c r="E27" i="9"/>
  <c r="G27" i="9" s="1"/>
  <c r="F28" i="9"/>
  <c r="G20" i="8"/>
  <c r="H26" i="9"/>
  <c r="H20" i="8" s="1"/>
  <c r="C21" i="8"/>
  <c r="C28" i="9"/>
  <c r="D20" i="2"/>
  <c r="E22" i="8"/>
  <c r="B25" i="1"/>
  <c r="D25" i="1" s="1"/>
  <c r="Y12" i="2"/>
  <c r="AA12" i="2"/>
  <c r="X16" i="1" l="1"/>
  <c r="Y17" i="1"/>
  <c r="AB16" i="1"/>
  <c r="AG16" i="1"/>
  <c r="AF16" i="1" s="1"/>
  <c r="C22" i="8"/>
  <c r="C29" i="9"/>
  <c r="F22" i="8"/>
  <c r="F29" i="9"/>
  <c r="E28" i="9"/>
  <c r="G28" i="9" s="1"/>
  <c r="G21" i="8"/>
  <c r="H27" i="9"/>
  <c r="H21" i="8" s="1"/>
  <c r="D21" i="2"/>
  <c r="E23" i="8"/>
  <c r="AH12" i="2"/>
  <c r="B26" i="1"/>
  <c r="D26" i="1" s="1"/>
  <c r="E24" i="8"/>
  <c r="Z13" i="2"/>
  <c r="AB13" i="2"/>
  <c r="AD12" i="2"/>
  <c r="AC12" i="2"/>
  <c r="AC16" i="1" l="1"/>
  <c r="Z17" i="1"/>
  <c r="AA17" i="1"/>
  <c r="G22" i="8"/>
  <c r="H28" i="9"/>
  <c r="H22" i="8" s="1"/>
  <c r="F23" i="8"/>
  <c r="F30" i="9"/>
  <c r="E29" i="9"/>
  <c r="G29" i="9" s="1"/>
  <c r="C23" i="8"/>
  <c r="C30" i="9"/>
  <c r="D22" i="2"/>
  <c r="B27" i="1"/>
  <c r="D27" i="1" s="1"/>
  <c r="Y13" i="2"/>
  <c r="AA13" i="2"/>
  <c r="AB17" i="1" l="1"/>
  <c r="Y18" i="1"/>
  <c r="X17" i="1"/>
  <c r="AG17" i="1"/>
  <c r="AF17" i="1" s="1"/>
  <c r="C24" i="8"/>
  <c r="C31" i="9"/>
  <c r="G23" i="8"/>
  <c r="H29" i="9"/>
  <c r="H23" i="8" s="1"/>
  <c r="F24" i="8"/>
  <c r="F31" i="9"/>
  <c r="E30" i="9"/>
  <c r="G30" i="9" s="1"/>
  <c r="D23" i="2"/>
  <c r="E25" i="8"/>
  <c r="AH13" i="2"/>
  <c r="B28" i="1"/>
  <c r="D28" i="1" s="1"/>
  <c r="AB14" i="2"/>
  <c r="Z14" i="2"/>
  <c r="AC13" i="2"/>
  <c r="AD13" i="2"/>
  <c r="AC17" i="1" l="1"/>
  <c r="Z18" i="1"/>
  <c r="AA18" i="1"/>
  <c r="D24" i="2"/>
  <c r="E26" i="8"/>
  <c r="C32" i="9"/>
  <c r="C25" i="8"/>
  <c r="G24" i="8"/>
  <c r="H30" i="9"/>
  <c r="H24" i="8" s="1"/>
  <c r="F25" i="8"/>
  <c r="F32" i="9"/>
  <c r="E31" i="9"/>
  <c r="G31" i="9" s="1"/>
  <c r="B29" i="1"/>
  <c r="D29" i="1" s="1"/>
  <c r="AH14" i="2"/>
  <c r="AA14" i="2"/>
  <c r="Y14" i="2"/>
  <c r="X18" i="1" l="1"/>
  <c r="AB18" i="1"/>
  <c r="Y19" i="1"/>
  <c r="AG18" i="1"/>
  <c r="AF18" i="1" s="1"/>
  <c r="F26" i="8"/>
  <c r="F33" i="9"/>
  <c r="E32" i="9"/>
  <c r="G32" i="9" s="1"/>
  <c r="G25" i="8"/>
  <c r="H31" i="9"/>
  <c r="H25" i="8" s="1"/>
  <c r="C26" i="8"/>
  <c r="C33" i="9"/>
  <c r="D25" i="2"/>
  <c r="E27" i="8"/>
  <c r="B30" i="1"/>
  <c r="D30" i="1" s="1"/>
  <c r="E28" i="8"/>
  <c r="AC14" i="2"/>
  <c r="AB15" i="2"/>
  <c r="Z15" i="2"/>
  <c r="AD14" i="2"/>
  <c r="AC18" i="1" l="1"/>
  <c r="Z19" i="1"/>
  <c r="AA19" i="1"/>
  <c r="C27" i="8"/>
  <c r="C34" i="9"/>
  <c r="F27" i="8"/>
  <c r="F34" i="9"/>
  <c r="E33" i="9"/>
  <c r="G33" i="9" s="1"/>
  <c r="G26" i="8"/>
  <c r="H32" i="9"/>
  <c r="H26" i="8" s="1"/>
  <c r="B31" i="1"/>
  <c r="D31" i="1" s="1"/>
  <c r="D26" i="2"/>
  <c r="AA15" i="2"/>
  <c r="Y15" i="2"/>
  <c r="Y20" i="1" l="1"/>
  <c r="AB19" i="1"/>
  <c r="X19" i="1"/>
  <c r="AG19" i="1"/>
  <c r="AF19" i="1" s="1"/>
  <c r="D27" i="2"/>
  <c r="E29" i="8"/>
  <c r="G27" i="8"/>
  <c r="H33" i="9"/>
  <c r="H27" i="8" s="1"/>
  <c r="C28" i="8"/>
  <c r="C35" i="9"/>
  <c r="F28" i="8"/>
  <c r="F35" i="9"/>
  <c r="E34" i="9"/>
  <c r="G34" i="9" s="1"/>
  <c r="AH15" i="2"/>
  <c r="B32" i="1"/>
  <c r="AD15" i="2"/>
  <c r="Z16" i="2"/>
  <c r="AB16" i="2"/>
  <c r="AC15" i="2"/>
  <c r="B33" i="1" l="1"/>
  <c r="D33" i="1" s="1"/>
  <c r="D32" i="1"/>
  <c r="AC19" i="1"/>
  <c r="Z20" i="1"/>
  <c r="AA20" i="1"/>
  <c r="E32" i="8"/>
  <c r="B34" i="1"/>
  <c r="D34" i="1" s="1"/>
  <c r="F29" i="8"/>
  <c r="F36" i="9"/>
  <c r="E35" i="9"/>
  <c r="G35" i="9" s="1"/>
  <c r="G28" i="8"/>
  <c r="H34" i="9"/>
  <c r="H28" i="8" s="1"/>
  <c r="C29" i="8"/>
  <c r="C36" i="9"/>
  <c r="D28" i="2"/>
  <c r="E30" i="8"/>
  <c r="AA16" i="2"/>
  <c r="Y16" i="2"/>
  <c r="X20" i="1" l="1"/>
  <c r="AB20" i="1"/>
  <c r="Y21" i="1"/>
  <c r="AG20" i="1"/>
  <c r="AF20" i="1" s="1"/>
  <c r="E33" i="8"/>
  <c r="B35" i="1"/>
  <c r="D35" i="1" s="1"/>
  <c r="C30" i="8"/>
  <c r="C37" i="9"/>
  <c r="G29" i="8"/>
  <c r="H35" i="9"/>
  <c r="H29" i="8" s="1"/>
  <c r="F30" i="8"/>
  <c r="F37" i="9"/>
  <c r="F38" i="9" s="1"/>
  <c r="E36" i="9"/>
  <c r="G36" i="9" s="1"/>
  <c r="D29" i="2"/>
  <c r="E31" i="8"/>
  <c r="AH16" i="2"/>
  <c r="D30" i="2"/>
  <c r="AD16" i="2"/>
  <c r="AB17" i="2"/>
  <c r="Z17" i="2"/>
  <c r="AC16" i="2"/>
  <c r="AC20" i="1" l="1"/>
  <c r="Z21" i="1"/>
  <c r="AA21" i="1"/>
  <c r="F32" i="8"/>
  <c r="E38" i="9"/>
  <c r="G38" i="9" s="1"/>
  <c r="F39" i="9"/>
  <c r="C31" i="8"/>
  <c r="C38" i="9"/>
  <c r="E34" i="8"/>
  <c r="B36" i="1"/>
  <c r="D36" i="1" s="1"/>
  <c r="F31" i="8"/>
  <c r="E37" i="9"/>
  <c r="G37" i="9" s="1"/>
  <c r="G30" i="8"/>
  <c r="H36" i="9"/>
  <c r="H30" i="8" s="1"/>
  <c r="D31" i="2"/>
  <c r="AA17" i="2"/>
  <c r="Y17" i="2"/>
  <c r="Y22" i="1" l="1"/>
  <c r="X21" i="1"/>
  <c r="AB21" i="1"/>
  <c r="AG21" i="1"/>
  <c r="AF21" i="1" s="1"/>
  <c r="G32" i="8"/>
  <c r="H38" i="9"/>
  <c r="H32" i="8" s="1"/>
  <c r="E35" i="8"/>
  <c r="B37" i="1"/>
  <c r="D37" i="1" s="1"/>
  <c r="C32" i="8"/>
  <c r="C39" i="9"/>
  <c r="F33" i="8"/>
  <c r="F40" i="9"/>
  <c r="E39" i="9"/>
  <c r="G39" i="9" s="1"/>
  <c r="G31" i="8"/>
  <c r="H37" i="9"/>
  <c r="H31" i="8" s="1"/>
  <c r="AH17" i="2"/>
  <c r="D32" i="2"/>
  <c r="AD17" i="2"/>
  <c r="AC17" i="2"/>
  <c r="Z18" i="2"/>
  <c r="AB18" i="2"/>
  <c r="AC21" i="1" l="1"/>
  <c r="AA22" i="1"/>
  <c r="Z22" i="1"/>
  <c r="G33" i="8"/>
  <c r="H39" i="9"/>
  <c r="H33" i="8" s="1"/>
  <c r="F34" i="8"/>
  <c r="E40" i="9"/>
  <c r="G40" i="9" s="1"/>
  <c r="F41" i="9"/>
  <c r="C33" i="8"/>
  <c r="C40" i="9"/>
  <c r="E36" i="8"/>
  <c r="B38" i="1"/>
  <c r="D38" i="1" s="1"/>
  <c r="D33" i="2"/>
  <c r="Y18" i="2"/>
  <c r="AA18" i="2"/>
  <c r="X22" i="1" l="1"/>
  <c r="AB22" i="1"/>
  <c r="Y23" i="1"/>
  <c r="AG22" i="1"/>
  <c r="AF22" i="1" s="1"/>
  <c r="G34" i="8"/>
  <c r="H40" i="9"/>
  <c r="H34" i="8" s="1"/>
  <c r="E37" i="8"/>
  <c r="B39" i="1"/>
  <c r="D39" i="1" s="1"/>
  <c r="C34" i="8"/>
  <c r="C41" i="9"/>
  <c r="F35" i="8"/>
  <c r="F42" i="9"/>
  <c r="E41" i="9"/>
  <c r="G41" i="9" s="1"/>
  <c r="AH18" i="2"/>
  <c r="D34" i="2"/>
  <c r="AC18" i="2"/>
  <c r="AD18" i="2"/>
  <c r="Z19" i="2"/>
  <c r="AB19" i="2"/>
  <c r="AC22" i="1" l="1"/>
  <c r="Z23" i="1"/>
  <c r="AA23" i="1"/>
  <c r="G35" i="8"/>
  <c r="H41" i="9"/>
  <c r="H35" i="8" s="1"/>
  <c r="F36" i="8"/>
  <c r="F43" i="9"/>
  <c r="E42" i="9"/>
  <c r="G42" i="9" s="1"/>
  <c r="C35" i="8"/>
  <c r="C42" i="9"/>
  <c r="E38" i="8"/>
  <c r="B40" i="1"/>
  <c r="D40" i="1" s="1"/>
  <c r="D35" i="2"/>
  <c r="AA19" i="2"/>
  <c r="Y19" i="2"/>
  <c r="Y24" i="1" l="1"/>
  <c r="X23" i="1"/>
  <c r="Y20" i="2" s="1"/>
  <c r="AB23" i="1"/>
  <c r="AG23" i="1"/>
  <c r="AF23" i="1" s="1"/>
  <c r="E39" i="8"/>
  <c r="B41" i="1"/>
  <c r="D41" i="1" s="1"/>
  <c r="C36" i="8"/>
  <c r="C43" i="9"/>
  <c r="G36" i="8"/>
  <c r="H42" i="9"/>
  <c r="H36" i="8" s="1"/>
  <c r="F37" i="8"/>
  <c r="E43" i="9"/>
  <c r="G43" i="9" s="1"/>
  <c r="F44" i="9"/>
  <c r="AH19" i="2"/>
  <c r="AC19" i="2"/>
  <c r="AD19" i="2"/>
  <c r="Z20" i="2"/>
  <c r="AB20" i="2"/>
  <c r="AC23" i="1" l="1"/>
  <c r="Z24" i="1"/>
  <c r="AA24" i="1"/>
  <c r="H43" i="9"/>
  <c r="H37" i="8" s="1"/>
  <c r="G37" i="8"/>
  <c r="C37" i="8"/>
  <c r="C44" i="9"/>
  <c r="E40" i="8"/>
  <c r="B42" i="1"/>
  <c r="D42" i="1" s="1"/>
  <c r="F38" i="8"/>
  <c r="F45" i="9"/>
  <c r="E44" i="9"/>
  <c r="G44" i="9" s="1"/>
  <c r="D36" i="2"/>
  <c r="D37" i="2"/>
  <c r="AA20" i="2"/>
  <c r="AB24" i="1" l="1"/>
  <c r="Y25" i="1"/>
  <c r="X24" i="1"/>
  <c r="AG24" i="1"/>
  <c r="AF24" i="1" s="1"/>
  <c r="G38" i="8"/>
  <c r="H44" i="9"/>
  <c r="H38" i="8" s="1"/>
  <c r="F39" i="8"/>
  <c r="F46" i="9"/>
  <c r="E45" i="9"/>
  <c r="G45" i="9" s="1"/>
  <c r="E41" i="8"/>
  <c r="B43" i="1"/>
  <c r="D43" i="1" s="1"/>
  <c r="C38" i="8"/>
  <c r="C45" i="9"/>
  <c r="AH20" i="2"/>
  <c r="D38" i="2"/>
  <c r="AB21" i="2"/>
  <c r="Z21" i="2"/>
  <c r="AD20" i="2"/>
  <c r="AC20" i="2"/>
  <c r="AC24" i="1" l="1"/>
  <c r="AA25" i="1"/>
  <c r="Z25" i="1"/>
  <c r="C39" i="8"/>
  <c r="C46" i="9"/>
  <c r="E42" i="8"/>
  <c r="B44" i="1"/>
  <c r="D44" i="1" s="1"/>
  <c r="G39" i="8"/>
  <c r="H45" i="9"/>
  <c r="H39" i="8" s="1"/>
  <c r="F40" i="8"/>
  <c r="E46" i="9"/>
  <c r="G46" i="9" s="1"/>
  <c r="F47" i="9"/>
  <c r="D39" i="2"/>
  <c r="Y21" i="2"/>
  <c r="AA21" i="2"/>
  <c r="Y26" i="1" l="1"/>
  <c r="AB25" i="1"/>
  <c r="X25" i="1"/>
  <c r="AG25" i="1"/>
  <c r="AF25" i="1" s="1"/>
  <c r="G40" i="8"/>
  <c r="H46" i="9"/>
  <c r="H40" i="8" s="1"/>
  <c r="E43" i="8"/>
  <c r="B45" i="1"/>
  <c r="D45" i="1" s="1"/>
  <c r="F41" i="8"/>
  <c r="F48" i="9"/>
  <c r="E47" i="9"/>
  <c r="G47" i="9" s="1"/>
  <c r="C40" i="8"/>
  <c r="C47" i="9"/>
  <c r="AH21" i="2"/>
  <c r="D40" i="2"/>
  <c r="AB22" i="2"/>
  <c r="Z22" i="2"/>
  <c r="AC21" i="2"/>
  <c r="AD21" i="2"/>
  <c r="AC25" i="1" l="1"/>
  <c r="AA26" i="1"/>
  <c r="Z26" i="1"/>
  <c r="G41" i="8"/>
  <c r="H47" i="9"/>
  <c r="H41" i="8" s="1"/>
  <c r="F42" i="8"/>
  <c r="F49" i="9"/>
  <c r="E48" i="9"/>
  <c r="G48" i="9" s="1"/>
  <c r="E44" i="8"/>
  <c r="B46" i="1"/>
  <c r="D46" i="1" s="1"/>
  <c r="C41" i="8"/>
  <c r="C48" i="9"/>
  <c r="Y22" i="2"/>
  <c r="AA22" i="2"/>
  <c r="AB26" i="1" l="1"/>
  <c r="X26" i="1"/>
  <c r="Y27" i="1"/>
  <c r="AG26" i="1"/>
  <c r="AF26" i="1" s="1"/>
  <c r="C42" i="8"/>
  <c r="C49" i="9"/>
  <c r="E45" i="8"/>
  <c r="B47" i="1"/>
  <c r="D47" i="1" s="1"/>
  <c r="G42" i="8"/>
  <c r="H48" i="9"/>
  <c r="H42" i="8" s="1"/>
  <c r="F43" i="8"/>
  <c r="F50" i="9"/>
  <c r="E49" i="9"/>
  <c r="G49" i="9" s="1"/>
  <c r="AH22" i="2"/>
  <c r="D41" i="2"/>
  <c r="D42" i="2"/>
  <c r="Z23" i="2"/>
  <c r="AB23" i="2"/>
  <c r="AC22" i="2"/>
  <c r="AD22" i="2"/>
  <c r="AC26" i="1" l="1"/>
  <c r="Z27" i="1"/>
  <c r="AA27" i="1"/>
  <c r="G43" i="8"/>
  <c r="H49" i="9"/>
  <c r="H43" i="8" s="1"/>
  <c r="F44" i="8"/>
  <c r="E50" i="9"/>
  <c r="G50" i="9" s="1"/>
  <c r="F51" i="9"/>
  <c r="E46" i="8"/>
  <c r="B48" i="1"/>
  <c r="D48" i="1" s="1"/>
  <c r="C43" i="8"/>
  <c r="C50" i="9"/>
  <c r="D43" i="2"/>
  <c r="AA23" i="2"/>
  <c r="Y23" i="2"/>
  <c r="X27" i="1" l="1"/>
  <c r="AB27" i="1"/>
  <c r="Y28" i="1"/>
  <c r="AG27" i="1"/>
  <c r="AF27" i="1" s="1"/>
  <c r="F45" i="8"/>
  <c r="E51" i="9"/>
  <c r="G51" i="9" s="1"/>
  <c r="F52" i="9"/>
  <c r="C44" i="8"/>
  <c r="C51" i="9"/>
  <c r="E47" i="8"/>
  <c r="B49" i="1"/>
  <c r="D49" i="1" s="1"/>
  <c r="H50" i="9"/>
  <c r="H44" i="8" s="1"/>
  <c r="G44" i="8"/>
  <c r="AH23" i="2"/>
  <c r="D44" i="2"/>
  <c r="AC23" i="2"/>
  <c r="AB24" i="2"/>
  <c r="Z24" i="2"/>
  <c r="AD23" i="2"/>
  <c r="AC27" i="1" l="1"/>
  <c r="AA28" i="1"/>
  <c r="Z28" i="1"/>
  <c r="C45" i="8"/>
  <c r="C52" i="9"/>
  <c r="F46" i="8"/>
  <c r="E52" i="9"/>
  <c r="G52" i="9" s="1"/>
  <c r="F53" i="9"/>
  <c r="E48" i="8"/>
  <c r="B50" i="1"/>
  <c r="D50" i="1" s="1"/>
  <c r="G45" i="8"/>
  <c r="H51" i="9"/>
  <c r="H45" i="8" s="1"/>
  <c r="D45" i="2"/>
  <c r="AA24" i="2"/>
  <c r="Y24" i="2"/>
  <c r="Y29" i="1" l="1"/>
  <c r="X28" i="1"/>
  <c r="AB28" i="1"/>
  <c r="AG28" i="1"/>
  <c r="AF28" i="1" s="1"/>
  <c r="F47" i="8"/>
  <c r="F54" i="9"/>
  <c r="E53" i="9"/>
  <c r="G53" i="9" s="1"/>
  <c r="E49" i="8"/>
  <c r="B51" i="1"/>
  <c r="D51" i="1" s="1"/>
  <c r="G46" i="8"/>
  <c r="H52" i="9"/>
  <c r="H46" i="8" s="1"/>
  <c r="C46" i="8"/>
  <c r="C53" i="9"/>
  <c r="AH24" i="2"/>
  <c r="D46" i="2"/>
  <c r="AB25" i="2"/>
  <c r="Z25" i="2"/>
  <c r="AC24" i="2"/>
  <c r="AD24" i="2"/>
  <c r="AC28" i="1" l="1"/>
  <c r="Z29" i="1"/>
  <c r="AA29" i="1"/>
  <c r="C47" i="8"/>
  <c r="C54" i="9"/>
  <c r="E50" i="8"/>
  <c r="B52" i="1"/>
  <c r="G47" i="8"/>
  <c r="H53" i="9"/>
  <c r="H47" i="8" s="1"/>
  <c r="F48" i="8"/>
  <c r="E54" i="9"/>
  <c r="G54" i="9" s="1"/>
  <c r="F55" i="9"/>
  <c r="D47" i="2"/>
  <c r="AA25" i="2"/>
  <c r="Y25" i="2"/>
  <c r="D52" i="1" l="1"/>
  <c r="X29" i="1"/>
  <c r="AB29" i="1"/>
  <c r="Y30" i="1"/>
  <c r="AG29" i="1"/>
  <c r="AF29" i="1" s="1"/>
  <c r="F49" i="8"/>
  <c r="F56" i="9"/>
  <c r="E55" i="9"/>
  <c r="G55" i="9" s="1"/>
  <c r="G48" i="8"/>
  <c r="H54" i="9"/>
  <c r="H48" i="8" s="1"/>
  <c r="C48" i="8"/>
  <c r="C55" i="9"/>
  <c r="AH25" i="2"/>
  <c r="D48" i="2"/>
  <c r="Z26" i="2"/>
  <c r="AB26" i="2"/>
  <c r="AD25" i="2"/>
  <c r="AC25" i="2"/>
  <c r="E51" i="8" l="1"/>
  <c r="AC29" i="1"/>
  <c r="AA30" i="1"/>
  <c r="Z30" i="1"/>
  <c r="C49" i="8"/>
  <c r="C56" i="9"/>
  <c r="G49" i="8"/>
  <c r="H55" i="9"/>
  <c r="H49" i="8" s="1"/>
  <c r="F50" i="8"/>
  <c r="F57" i="9"/>
  <c r="E56" i="9"/>
  <c r="G56" i="9" s="1"/>
  <c r="D49" i="2"/>
  <c r="Y26" i="2"/>
  <c r="AA26" i="2"/>
  <c r="Y31" i="1" l="1"/>
  <c r="AB30" i="1"/>
  <c r="X30" i="1"/>
  <c r="AG30" i="1"/>
  <c r="AF30" i="1" s="1"/>
  <c r="G50" i="8"/>
  <c r="H56" i="9"/>
  <c r="H50" i="8" s="1"/>
  <c r="F51" i="8"/>
  <c r="E57" i="9"/>
  <c r="G57" i="9" s="1"/>
  <c r="C50" i="8"/>
  <c r="C57" i="9"/>
  <c r="C51" i="8" s="1"/>
  <c r="AH26" i="2"/>
  <c r="D50" i="2"/>
  <c r="AB27" i="2"/>
  <c r="Z27" i="2"/>
  <c r="AD26" i="2"/>
  <c r="AC26" i="2"/>
  <c r="AC30" i="1" l="1"/>
  <c r="Z31" i="1"/>
  <c r="AA31" i="1"/>
  <c r="G51" i="8"/>
  <c r="H57" i="9"/>
  <c r="H51" i="8" s="1"/>
  <c r="D51" i="2"/>
  <c r="AA27" i="2"/>
  <c r="Y27" i="2"/>
  <c r="X31" i="1" l="1"/>
  <c r="AB31" i="1"/>
  <c r="Y32" i="1"/>
  <c r="AG31" i="1"/>
  <c r="AF31" i="1" s="1"/>
  <c r="AH27" i="2"/>
  <c r="D52" i="2"/>
  <c r="AC27" i="2"/>
  <c r="AB28" i="2"/>
  <c r="Z28" i="2"/>
  <c r="AD27" i="2"/>
  <c r="AC31" i="1" l="1"/>
  <c r="AA32" i="1"/>
  <c r="Z32" i="1"/>
  <c r="B108" i="1"/>
  <c r="D53" i="2"/>
  <c r="Y28" i="2"/>
  <c r="AA28" i="2"/>
  <c r="D108" i="1" l="1"/>
  <c r="Y33" i="1"/>
  <c r="AB32" i="1"/>
  <c r="X32" i="1"/>
  <c r="AG32" i="1"/>
  <c r="AF32" i="1" s="1"/>
  <c r="AH28" i="2"/>
  <c r="B109" i="1"/>
  <c r="AD28" i="2"/>
  <c r="Z29" i="2"/>
  <c r="AB29" i="2"/>
  <c r="AC28" i="2"/>
  <c r="D109" i="1" l="1"/>
  <c r="E108" i="8" s="1"/>
  <c r="E107" i="8"/>
  <c r="AC32" i="1"/>
  <c r="Z33" i="1"/>
  <c r="AA33" i="1"/>
  <c r="N14" i="9"/>
  <c r="N8" i="8" s="1"/>
  <c r="B110" i="1"/>
  <c r="Y29" i="2"/>
  <c r="AA29" i="2"/>
  <c r="D110" i="1" l="1"/>
  <c r="X33" i="1"/>
  <c r="AB33" i="1"/>
  <c r="Y34" i="1"/>
  <c r="AG33" i="1"/>
  <c r="AF33" i="1" s="1"/>
  <c r="AH29" i="2"/>
  <c r="B111" i="1"/>
  <c r="AB30" i="2"/>
  <c r="Z30" i="2"/>
  <c r="AC29" i="2"/>
  <c r="AD29" i="2"/>
  <c r="D111" i="1" l="1"/>
  <c r="E110" i="8" s="1"/>
  <c r="E109" i="8"/>
  <c r="AC33" i="1"/>
  <c r="Z34" i="1"/>
  <c r="AA34" i="1"/>
  <c r="N15" i="9"/>
  <c r="B112" i="1"/>
  <c r="Y30" i="2"/>
  <c r="AA30" i="2"/>
  <c r="D112" i="1" l="1"/>
  <c r="AB34" i="1"/>
  <c r="X34" i="1"/>
  <c r="Y35" i="1"/>
  <c r="AG34" i="1"/>
  <c r="AF34" i="1" s="1"/>
  <c r="N25" i="9"/>
  <c r="K31" i="2" s="1"/>
  <c r="N17" i="9"/>
  <c r="N11" i="8" s="1"/>
  <c r="N9" i="8"/>
  <c r="AH30" i="2"/>
  <c r="B113" i="1"/>
  <c r="AB31" i="2"/>
  <c r="Z31" i="2"/>
  <c r="AC30" i="2"/>
  <c r="AD30" i="2"/>
  <c r="D113" i="1" l="1"/>
  <c r="E112" i="8" s="1"/>
  <c r="E111" i="8"/>
  <c r="Z35" i="1"/>
  <c r="AA35" i="1"/>
  <c r="AC34" i="1"/>
  <c r="AP18" i="9"/>
  <c r="N19" i="8"/>
  <c r="B114" i="1"/>
  <c r="Y31" i="2"/>
  <c r="AA31" i="2"/>
  <c r="D114" i="1" l="1"/>
  <c r="AB35" i="1"/>
  <c r="Y36" i="1"/>
  <c r="X35" i="1"/>
  <c r="AG35" i="1"/>
  <c r="AF35" i="1" s="1"/>
  <c r="AV22" i="9"/>
  <c r="AP22" i="9"/>
  <c r="AX22" i="9"/>
  <c r="AR22" i="9"/>
  <c r="AT22" i="9"/>
  <c r="AH31" i="2"/>
  <c r="B115" i="1"/>
  <c r="AC31" i="2"/>
  <c r="Z32" i="2"/>
  <c r="AB32" i="2"/>
  <c r="AD31" i="2"/>
  <c r="D115" i="1" l="1"/>
  <c r="E114" i="8" s="1"/>
  <c r="E113" i="8"/>
  <c r="AC35" i="1"/>
  <c r="AA36" i="1"/>
  <c r="Z36" i="1"/>
  <c r="AP23" i="9"/>
  <c r="AQ29" i="9" s="1"/>
  <c r="AQ25" i="9"/>
  <c r="B116" i="1"/>
  <c r="Y32" i="2"/>
  <c r="AA32" i="2"/>
  <c r="AQ28" i="9" l="1"/>
  <c r="AX28" i="9" s="1"/>
  <c r="AQ27" i="9"/>
  <c r="AQ26" i="9"/>
  <c r="AQ30" i="9"/>
  <c r="AW30" i="9" s="1"/>
  <c r="D116" i="1"/>
  <c r="X36" i="1"/>
  <c r="AB36" i="1"/>
  <c r="Y37" i="1"/>
  <c r="AG36" i="1"/>
  <c r="AF36" i="1" s="1"/>
  <c r="AW29" i="9"/>
  <c r="AX29" i="9"/>
  <c r="AW25" i="9"/>
  <c r="AX25" i="9"/>
  <c r="AX27" i="9"/>
  <c r="AW27" i="9"/>
  <c r="AX26" i="9"/>
  <c r="AW26" i="9"/>
  <c r="AX30" i="9"/>
  <c r="AH32" i="2"/>
  <c r="B117" i="1"/>
  <c r="AC32" i="2"/>
  <c r="AD32" i="2"/>
  <c r="Z33" i="2"/>
  <c r="AB33" i="2"/>
  <c r="AW28" i="9" l="1"/>
  <c r="AP33" i="9" s="1"/>
  <c r="AP36" i="9" s="1"/>
  <c r="N26" i="9" s="1"/>
  <c r="D117" i="1"/>
  <c r="E115" i="8"/>
  <c r="AC36" i="1"/>
  <c r="AA37" i="1"/>
  <c r="Z37" i="1"/>
  <c r="AQ33" i="9"/>
  <c r="AP37" i="9" s="1"/>
  <c r="K27" i="9" s="1"/>
  <c r="B118" i="1"/>
  <c r="D118" i="1" s="1"/>
  <c r="AE32" i="1" s="1"/>
  <c r="AA33" i="2"/>
  <c r="Y33" i="2"/>
  <c r="AE33" i="1" l="1"/>
  <c r="AD33" i="1" s="1"/>
  <c r="AE11" i="1"/>
  <c r="AE21" i="1"/>
  <c r="AE20" i="1"/>
  <c r="AE12" i="1"/>
  <c r="AE18" i="1"/>
  <c r="AE17" i="1"/>
  <c r="AE14" i="1"/>
  <c r="AE15" i="1"/>
  <c r="AE13" i="1"/>
  <c r="AE19" i="1"/>
  <c r="AE16" i="1"/>
  <c r="AE22" i="1"/>
  <c r="AD22" i="1" s="1"/>
  <c r="AE23" i="1"/>
  <c r="AE25" i="1"/>
  <c r="AE24" i="1"/>
  <c r="AE26" i="1"/>
  <c r="AE27" i="1"/>
  <c r="AE28" i="1"/>
  <c r="AE34" i="1"/>
  <c r="AE30" i="1"/>
  <c r="AE29" i="1"/>
  <c r="AE35" i="1"/>
  <c r="AE36" i="1"/>
  <c r="E116" i="8"/>
  <c r="AE31" i="1"/>
  <c r="AB37" i="1"/>
  <c r="X37" i="1"/>
  <c r="Y38" i="1"/>
  <c r="AG37" i="1"/>
  <c r="AF37" i="1" s="1"/>
  <c r="E117" i="8"/>
  <c r="N20" i="8"/>
  <c r="K32" i="2"/>
  <c r="K21" i="8"/>
  <c r="I33" i="2"/>
  <c r="AH33" i="2"/>
  <c r="AC33" i="2"/>
  <c r="AB34" i="2"/>
  <c r="Z34" i="2"/>
  <c r="AD33" i="2"/>
  <c r="AD34" i="1" l="1"/>
  <c r="AD19" i="1"/>
  <c r="AD31" i="1"/>
  <c r="AD12" i="1"/>
  <c r="AD13" i="1"/>
  <c r="AE10" i="2" s="1"/>
  <c r="AD36" i="1"/>
  <c r="AE33" i="2" s="1"/>
  <c r="AD23" i="1"/>
  <c r="AE20" i="2" s="1"/>
  <c r="AD28" i="1"/>
  <c r="AD35" i="1"/>
  <c r="AE32" i="2" s="1"/>
  <c r="AD24" i="1"/>
  <c r="AE21" i="2" s="1"/>
  <c r="AD15" i="1"/>
  <c r="AE12" i="2" s="1"/>
  <c r="AD25" i="1"/>
  <c r="AE22" i="2" s="1"/>
  <c r="AD18" i="1"/>
  <c r="AE15" i="2" s="1"/>
  <c r="AD26" i="1"/>
  <c r="AE23" i="2" s="1"/>
  <c r="AD16" i="1"/>
  <c r="AE13" i="2" s="1"/>
  <c r="AD21" i="1"/>
  <c r="AD27" i="1"/>
  <c r="AE24" i="2" s="1"/>
  <c r="AD17" i="1"/>
  <c r="AE14" i="2" s="1"/>
  <c r="AD14" i="1"/>
  <c r="AE11" i="2" s="1"/>
  <c r="AD30" i="1"/>
  <c r="AE27" i="2" s="1"/>
  <c r="AD20" i="1"/>
  <c r="AE17" i="2" s="1"/>
  <c r="AD29" i="1"/>
  <c r="AE26" i="2" s="1"/>
  <c r="AD32" i="1"/>
  <c r="AE29" i="2" s="1"/>
  <c r="AE37" i="1"/>
  <c r="AD37" i="1" s="1"/>
  <c r="AC37" i="1"/>
  <c r="AA38" i="1"/>
  <c r="Z38" i="1"/>
  <c r="AF28" i="2"/>
  <c r="AE28" i="2"/>
  <c r="AF19" i="2"/>
  <c r="AE19" i="2"/>
  <c r="AF11" i="2"/>
  <c r="AF25" i="2"/>
  <c r="AE25" i="2"/>
  <c r="AF17" i="2"/>
  <c r="AF9" i="2"/>
  <c r="AF12" i="2"/>
  <c r="AF18" i="2"/>
  <c r="AE18" i="2"/>
  <c r="AD11" i="1"/>
  <c r="AE8" i="2" s="1"/>
  <c r="AF8" i="2"/>
  <c r="AF32" i="2"/>
  <c r="AF23" i="2"/>
  <c r="AF15" i="2"/>
  <c r="AF20" i="2"/>
  <c r="AF27" i="2"/>
  <c r="AF26" i="2"/>
  <c r="AF24" i="2"/>
  <c r="AE30" i="2"/>
  <c r="AF30" i="2"/>
  <c r="AF22" i="2"/>
  <c r="AF14" i="2"/>
  <c r="AF31" i="2"/>
  <c r="AE31" i="2"/>
  <c r="AF10" i="2"/>
  <c r="AF16" i="2"/>
  <c r="AE16" i="2"/>
  <c r="AF29" i="2"/>
  <c r="AF21" i="2"/>
  <c r="AF13" i="2"/>
  <c r="AA34" i="2"/>
  <c r="Y34" i="2"/>
  <c r="AF33" i="2"/>
  <c r="X38" i="1" l="1"/>
  <c r="Y39" i="1"/>
  <c r="AB38" i="1"/>
  <c r="AG38" i="1"/>
  <c r="AF38" i="1" s="1"/>
  <c r="AH34" i="2"/>
  <c r="AD34" i="2"/>
  <c r="AC34" i="2"/>
  <c r="Z35" i="2"/>
  <c r="AB35" i="2"/>
  <c r="AE38" i="1" l="1"/>
  <c r="AD38" i="1" s="1"/>
  <c r="AA39" i="1"/>
  <c r="Z39" i="1"/>
  <c r="AC38" i="1"/>
  <c r="AF34" i="2"/>
  <c r="AE34" i="2"/>
  <c r="AA35" i="2"/>
  <c r="Y35" i="2"/>
  <c r="Y40" i="1" l="1"/>
  <c r="X39" i="1"/>
  <c r="AB39" i="1"/>
  <c r="AG39" i="1"/>
  <c r="AF39" i="1" s="1"/>
  <c r="AH35" i="2"/>
  <c r="AB36" i="2"/>
  <c r="Z36" i="2"/>
  <c r="AD35" i="2"/>
  <c r="AC35" i="2"/>
  <c r="AE39" i="1" l="1"/>
  <c r="AD39" i="1" s="1"/>
  <c r="AC39" i="1"/>
  <c r="Z40" i="1"/>
  <c r="AA40" i="1"/>
  <c r="AF35" i="2"/>
  <c r="AE35" i="2"/>
  <c r="AA36" i="2"/>
  <c r="Y36" i="2"/>
  <c r="X40" i="1" l="1"/>
  <c r="Y41" i="1"/>
  <c r="AB40" i="1"/>
  <c r="AG40" i="1"/>
  <c r="AF40" i="1" s="1"/>
  <c r="AH36" i="2"/>
  <c r="AD36" i="2"/>
  <c r="AC36" i="2"/>
  <c r="Z37" i="2"/>
  <c r="AB37" i="2"/>
  <c r="AE40" i="1" l="1"/>
  <c r="AD40" i="1" s="1"/>
  <c r="AC40" i="1"/>
  <c r="Z41" i="1"/>
  <c r="AA41" i="1"/>
  <c r="AA37" i="2"/>
  <c r="Y37" i="2"/>
  <c r="AE36" i="2"/>
  <c r="AF36" i="2"/>
  <c r="Y42" i="1" l="1"/>
  <c r="X41" i="1"/>
  <c r="AB41" i="1"/>
  <c r="AG41" i="1"/>
  <c r="AF41" i="1" s="1"/>
  <c r="AH37" i="2"/>
  <c r="AB38" i="2"/>
  <c r="Z38" i="2"/>
  <c r="AC37" i="2"/>
  <c r="AD37" i="2"/>
  <c r="AE41" i="1" l="1"/>
  <c r="AD41" i="1" s="1"/>
  <c r="AC41" i="1"/>
  <c r="Z42" i="1"/>
  <c r="AA42" i="1"/>
  <c r="AF37" i="2"/>
  <c r="AE37" i="2"/>
  <c r="Y38" i="2"/>
  <c r="AA38" i="2"/>
  <c r="X42" i="1" l="1"/>
  <c r="AB42" i="1"/>
  <c r="Y43" i="1"/>
  <c r="AG42" i="1"/>
  <c r="AF42" i="1" s="1"/>
  <c r="AH38" i="2"/>
  <c r="Z39" i="2"/>
  <c r="AB39" i="2"/>
  <c r="AD38" i="2"/>
  <c r="AC38" i="2"/>
  <c r="AE42" i="1" l="1"/>
  <c r="AD42" i="1" s="1"/>
  <c r="AA43" i="1"/>
  <c r="Z43" i="1"/>
  <c r="AC42" i="1"/>
  <c r="AE38" i="2"/>
  <c r="AF38" i="2"/>
  <c r="Y39" i="2"/>
  <c r="AA39" i="2"/>
  <c r="Y44" i="1" l="1"/>
  <c r="X43" i="1"/>
  <c r="AB43" i="1"/>
  <c r="AG43" i="1"/>
  <c r="AF43" i="1" s="1"/>
  <c r="AH39" i="2"/>
  <c r="AC39" i="2"/>
  <c r="AB40" i="2"/>
  <c r="Z40" i="2"/>
  <c r="AD39" i="2"/>
  <c r="AE43" i="1" l="1"/>
  <c r="AD43" i="1" s="1"/>
  <c r="AC43" i="1"/>
  <c r="Z44" i="1"/>
  <c r="AA44" i="1"/>
  <c r="AA40" i="2"/>
  <c r="Y40" i="2"/>
  <c r="AF39" i="2"/>
  <c r="AE39" i="2"/>
  <c r="AB44" i="1" l="1"/>
  <c r="X44" i="1"/>
  <c r="Y45" i="1"/>
  <c r="AG44" i="1"/>
  <c r="AF44" i="1" s="1"/>
  <c r="AH40" i="2"/>
  <c r="AD40" i="2"/>
  <c r="AC40" i="2"/>
  <c r="Z41" i="2"/>
  <c r="AB41" i="2"/>
  <c r="AE44" i="1" l="1"/>
  <c r="AD44" i="1" s="1"/>
  <c r="AC44" i="1"/>
  <c r="Z45" i="1"/>
  <c r="AA45" i="1"/>
  <c r="Y41" i="2"/>
  <c r="AA41" i="2"/>
  <c r="AE40" i="2"/>
  <c r="AF40" i="2"/>
  <c r="AB45" i="1" l="1"/>
  <c r="Y46" i="1"/>
  <c r="X45" i="1"/>
  <c r="AG45" i="1"/>
  <c r="AF45" i="1" s="1"/>
  <c r="AH41" i="2"/>
  <c r="AD41" i="2"/>
  <c r="AC41" i="2"/>
  <c r="AB42" i="2"/>
  <c r="Z42" i="2"/>
  <c r="AE45" i="1" l="1"/>
  <c r="AD45" i="1" s="1"/>
  <c r="AC45" i="1"/>
  <c r="AA46" i="1"/>
  <c r="Z46" i="1"/>
  <c r="AA42" i="2"/>
  <c r="Y42" i="2"/>
  <c r="AF41" i="2"/>
  <c r="AE41" i="2"/>
  <c r="AB46" i="1" l="1"/>
  <c r="Y47" i="1"/>
  <c r="X46" i="1"/>
  <c r="AG46" i="1"/>
  <c r="AF46" i="1" s="1"/>
  <c r="AH42" i="2"/>
  <c r="AD42" i="2"/>
  <c r="AC42" i="2"/>
  <c r="Z43" i="2"/>
  <c r="AB43" i="2"/>
  <c r="AE46" i="1" l="1"/>
  <c r="AD46" i="1" s="1"/>
  <c r="AC46" i="1"/>
  <c r="Z47" i="1"/>
  <c r="AA47" i="1"/>
  <c r="AA43" i="2"/>
  <c r="Y43" i="2"/>
  <c r="AE42" i="2"/>
  <c r="AF42" i="2"/>
  <c r="Y48" i="1" l="1"/>
  <c r="X47" i="1"/>
  <c r="AB47" i="1"/>
  <c r="AG47" i="1"/>
  <c r="AF47" i="1" s="1"/>
  <c r="AH43" i="2"/>
  <c r="AC43" i="2"/>
  <c r="AD43" i="2"/>
  <c r="Z44" i="2"/>
  <c r="AB44" i="2"/>
  <c r="AE47" i="1" l="1"/>
  <c r="AD47" i="1" s="1"/>
  <c r="AC47" i="1"/>
  <c r="Z48" i="1"/>
  <c r="AA48" i="1"/>
  <c r="AE43" i="2"/>
  <c r="AF43" i="2"/>
  <c r="Y44" i="2"/>
  <c r="AA44" i="2"/>
  <c r="Y49" i="1" l="1"/>
  <c r="AB48" i="1"/>
  <c r="X48" i="1"/>
  <c r="AG48" i="1"/>
  <c r="AF48" i="1" s="1"/>
  <c r="AH44" i="2"/>
  <c r="AB45" i="2"/>
  <c r="Z45" i="2"/>
  <c r="AD44" i="2"/>
  <c r="AC44" i="2"/>
  <c r="AE48" i="1" l="1"/>
  <c r="AD48" i="1" s="1"/>
  <c r="AC48" i="1"/>
  <c r="AA49" i="1"/>
  <c r="Z49" i="1"/>
  <c r="AE44" i="2"/>
  <c r="AF44" i="2"/>
  <c r="AA45" i="2"/>
  <c r="Y45" i="2"/>
  <c r="X49" i="1" l="1"/>
  <c r="AB49" i="1"/>
  <c r="Y50" i="1"/>
  <c r="AG49" i="1"/>
  <c r="AF49" i="1" s="1"/>
  <c r="AH45" i="2"/>
  <c r="AC45" i="2"/>
  <c r="AD45" i="2"/>
  <c r="Z46" i="2"/>
  <c r="AB46" i="2"/>
  <c r="AE49" i="1" l="1"/>
  <c r="AD49" i="1" s="1"/>
  <c r="AC49" i="1"/>
  <c r="AA50" i="1"/>
  <c r="Z50" i="1"/>
  <c r="AA46" i="2"/>
  <c r="Y46" i="2"/>
  <c r="AF45" i="2"/>
  <c r="AE45" i="2"/>
  <c r="Y51" i="1" l="1"/>
  <c r="X50" i="1"/>
  <c r="AB50" i="1"/>
  <c r="AG50" i="1"/>
  <c r="AF50" i="1" s="1"/>
  <c r="AH46" i="2"/>
  <c r="AD46" i="2"/>
  <c r="Z47" i="2"/>
  <c r="AB47" i="2"/>
  <c r="AC46" i="2"/>
  <c r="AE50" i="1" l="1"/>
  <c r="AD50" i="1" s="1"/>
  <c r="AC50" i="1"/>
  <c r="Z51" i="1"/>
  <c r="AA51" i="1"/>
  <c r="AE46" i="2"/>
  <c r="AF46" i="2"/>
  <c r="Y47" i="2"/>
  <c r="AA47" i="2"/>
  <c r="X51" i="1" l="1"/>
  <c r="Y52" i="1"/>
  <c r="AB51" i="1"/>
  <c r="AG51" i="1"/>
  <c r="AF51" i="1" s="1"/>
  <c r="AH47" i="2"/>
  <c r="AD47" i="2"/>
  <c r="AC47" i="2"/>
  <c r="AB48" i="2"/>
  <c r="Z48" i="2"/>
  <c r="AE51" i="1" l="1"/>
  <c r="AD51" i="1" s="1"/>
  <c r="AC51" i="1"/>
  <c r="Z52" i="1"/>
  <c r="AA52" i="1"/>
  <c r="AF47" i="2"/>
  <c r="AE47" i="2"/>
  <c r="AA48" i="2"/>
  <c r="Y48" i="2"/>
  <c r="Y53" i="1" l="1"/>
  <c r="X52" i="1"/>
  <c r="AB52" i="1"/>
  <c r="AG52" i="1"/>
  <c r="AF52" i="1" s="1"/>
  <c r="AH48" i="2"/>
  <c r="AC48" i="2"/>
  <c r="Z49" i="2"/>
  <c r="AB49" i="2"/>
  <c r="AD48" i="2"/>
  <c r="AE52" i="1" l="1"/>
  <c r="AD52" i="1" s="1"/>
  <c r="AC52" i="1"/>
  <c r="Z53" i="1"/>
  <c r="AA53" i="1"/>
  <c r="Y49" i="2"/>
  <c r="AA49" i="2"/>
  <c r="AE48" i="2"/>
  <c r="AF48" i="2"/>
  <c r="X53" i="1" l="1"/>
  <c r="AB53" i="1"/>
  <c r="Y54" i="1"/>
  <c r="AG53" i="1"/>
  <c r="AF53" i="1" s="1"/>
  <c r="AH49" i="2"/>
  <c r="AC49" i="2"/>
  <c r="AD49" i="2"/>
  <c r="AB50" i="2"/>
  <c r="Z50" i="2"/>
  <c r="AE53" i="1" l="1"/>
  <c r="AD53" i="1" s="1"/>
  <c r="AC53" i="1"/>
  <c r="AA54" i="1"/>
  <c r="Z54" i="1"/>
  <c r="AA50" i="2"/>
  <c r="Y50" i="2"/>
  <c r="AF49" i="2"/>
  <c r="AE49" i="2"/>
  <c r="Y55" i="1" l="1"/>
  <c r="AB54" i="1"/>
  <c r="X54" i="1"/>
  <c r="AG54" i="1"/>
  <c r="AF54" i="1" s="1"/>
  <c r="AH50" i="2"/>
  <c r="AD50" i="2"/>
  <c r="AC50" i="2"/>
  <c r="AB51" i="2"/>
  <c r="Z51" i="2"/>
  <c r="AE54" i="1" l="1"/>
  <c r="AD54" i="1" s="1"/>
  <c r="AC54" i="1"/>
  <c r="Z55" i="1"/>
  <c r="AA55" i="1"/>
  <c r="AE50" i="2"/>
  <c r="AF50" i="2"/>
  <c r="AA51" i="2"/>
  <c r="Y51" i="2"/>
  <c r="AB55" i="1" l="1"/>
  <c r="Y56" i="1"/>
  <c r="X55" i="1"/>
  <c r="AG55" i="1"/>
  <c r="AF55" i="1" s="1"/>
  <c r="AH51" i="2"/>
  <c r="AD51" i="2"/>
  <c r="AB52" i="2"/>
  <c r="Z52" i="2"/>
  <c r="AC51" i="2"/>
  <c r="AE55" i="1" l="1"/>
  <c r="AD55" i="1" s="1"/>
  <c r="AC55" i="1"/>
  <c r="AA56" i="1"/>
  <c r="Z56" i="1"/>
  <c r="AF51" i="2"/>
  <c r="AE51" i="2"/>
  <c r="AA52" i="2"/>
  <c r="Y52" i="2"/>
  <c r="AB56" i="1" l="1"/>
  <c r="X56" i="1"/>
  <c r="Y57" i="1"/>
  <c r="AG56" i="1"/>
  <c r="AF56" i="1" s="1"/>
  <c r="AH52" i="2"/>
  <c r="AD52" i="2"/>
  <c r="Z53" i="2"/>
  <c r="AB53" i="2"/>
  <c r="AC52" i="2"/>
  <c r="AE56" i="1" l="1"/>
  <c r="AD56" i="1" s="1"/>
  <c r="AC56" i="1"/>
  <c r="Z57" i="1"/>
  <c r="AA57" i="1"/>
  <c r="AE52" i="2"/>
  <c r="AF52" i="2"/>
  <c r="Y108" i="1"/>
  <c r="AA53" i="2"/>
  <c r="Y53" i="2"/>
  <c r="AB57" i="1" l="1"/>
  <c r="Y58" i="1"/>
  <c r="X57" i="1"/>
  <c r="AG57" i="1"/>
  <c r="AF57" i="1" s="1"/>
  <c r="AH53" i="2"/>
  <c r="AC53" i="2"/>
  <c r="Z108" i="1"/>
  <c r="AA108" i="1"/>
  <c r="AD53" i="2"/>
  <c r="AE57" i="1" l="1"/>
  <c r="AD57" i="1" s="1"/>
  <c r="AC57" i="1"/>
  <c r="Z58" i="1"/>
  <c r="AA58" i="1"/>
  <c r="AG108" i="1"/>
  <c r="AB108" i="1"/>
  <c r="X108" i="1"/>
  <c r="Y109" i="1"/>
  <c r="AF53" i="2"/>
  <c r="AE53" i="2"/>
  <c r="X58" i="1" l="1"/>
  <c r="AB58" i="1"/>
  <c r="Y59" i="1"/>
  <c r="AG58" i="1"/>
  <c r="AF58" i="1" s="1"/>
  <c r="AF108" i="1"/>
  <c r="AA109" i="1"/>
  <c r="Z109" i="1"/>
  <c r="AE108" i="1"/>
  <c r="AC108" i="1"/>
  <c r="AE58" i="1" l="1"/>
  <c r="AD58" i="1" s="1"/>
  <c r="AC58" i="1"/>
  <c r="AA59" i="1"/>
  <c r="Z59" i="1"/>
  <c r="Y110" i="1"/>
  <c r="AB109" i="1"/>
  <c r="X109" i="1"/>
  <c r="AG109" i="1"/>
  <c r="AD108" i="1"/>
  <c r="Y60" i="1" l="1"/>
  <c r="AB59" i="1"/>
  <c r="X59" i="1"/>
  <c r="AG59" i="1"/>
  <c r="AF59" i="1" s="1"/>
  <c r="AF109" i="1"/>
  <c r="AC109" i="1"/>
  <c r="AE109" i="1"/>
  <c r="AA110" i="1"/>
  <c r="Z110" i="1"/>
  <c r="AE59" i="1" l="1"/>
  <c r="AD59" i="1" s="1"/>
  <c r="AC59" i="1"/>
  <c r="AA60" i="1"/>
  <c r="Z60" i="1"/>
  <c r="AD109" i="1"/>
  <c r="AG110" i="1"/>
  <c r="Y111" i="1"/>
  <c r="AB110" i="1"/>
  <c r="X110" i="1"/>
  <c r="X60" i="1" l="1"/>
  <c r="AB60" i="1"/>
  <c r="AG60" i="1"/>
  <c r="AF60" i="1" s="1"/>
  <c r="AF110" i="1"/>
  <c r="AE110" i="1"/>
  <c r="AA111" i="1"/>
  <c r="Z111" i="1"/>
  <c r="AC110" i="1"/>
  <c r="AE60" i="1" l="1"/>
  <c r="AD60" i="1" s="1"/>
  <c r="AC60" i="1"/>
  <c r="AG111" i="1"/>
  <c r="Y112" i="1"/>
  <c r="X111" i="1"/>
  <c r="AB111" i="1"/>
  <c r="AD110" i="1"/>
  <c r="AF111" i="1" l="1"/>
  <c r="Z112" i="1"/>
  <c r="AA112" i="1"/>
  <c r="AE111" i="1"/>
  <c r="AC111" i="1"/>
  <c r="AD111" i="1" l="1"/>
  <c r="AG112" i="1"/>
  <c r="X112" i="1"/>
  <c r="Y113" i="1"/>
  <c r="AB112" i="1"/>
  <c r="AF112" i="1" l="1"/>
  <c r="AA113" i="1"/>
  <c r="Z113" i="1"/>
  <c r="AC112" i="1"/>
  <c r="AE112" i="1"/>
  <c r="Y114" i="1" l="1"/>
  <c r="X113" i="1"/>
  <c r="AB113" i="1"/>
  <c r="AG113" i="1"/>
  <c r="AD112" i="1"/>
  <c r="AF113" i="1" l="1"/>
  <c r="AC113" i="1"/>
  <c r="AE113" i="1"/>
  <c r="AA114" i="1"/>
  <c r="Z114" i="1"/>
  <c r="AD113" i="1" l="1"/>
  <c r="Y115" i="1"/>
  <c r="X114" i="1"/>
  <c r="AG114" i="1"/>
  <c r="AB114" i="1"/>
  <c r="AF114" i="1" l="1"/>
  <c r="AC114" i="1"/>
  <c r="Z115" i="1"/>
  <c r="AA115" i="1"/>
  <c r="AE114" i="1"/>
  <c r="AD114" i="1" l="1"/>
  <c r="AG115" i="1"/>
  <c r="Y116" i="1"/>
  <c r="AB115" i="1"/>
  <c r="X115" i="1"/>
  <c r="AF115" i="1" l="1"/>
  <c r="AC115" i="1"/>
  <c r="AE115" i="1"/>
  <c r="Z116" i="1"/>
  <c r="AA116" i="1"/>
  <c r="AD115" i="1" l="1"/>
  <c r="AG116" i="1"/>
  <c r="AB116" i="1"/>
  <c r="Y117" i="1"/>
  <c r="X116" i="1"/>
  <c r="AF116" i="1" l="1"/>
  <c r="AC116" i="1"/>
  <c r="AA117" i="1"/>
  <c r="Z117" i="1"/>
  <c r="AE116" i="1"/>
  <c r="AD116" i="1" l="1"/>
  <c r="X117" i="1"/>
  <c r="Y118" i="1"/>
  <c r="AB117" i="1"/>
  <c r="AG117" i="1"/>
  <c r="AF117" i="1" l="1"/>
  <c r="AA118" i="1"/>
  <c r="Z118" i="1"/>
  <c r="AC117" i="1"/>
  <c r="AE117" i="1"/>
  <c r="AG118" i="1" l="1"/>
  <c r="X118" i="1"/>
  <c r="Y119" i="1"/>
  <c r="AB118" i="1"/>
  <c r="AD117" i="1"/>
  <c r="AF118" i="1" l="1"/>
  <c r="AE118" i="1"/>
  <c r="Z119" i="1"/>
  <c r="AA119" i="1"/>
  <c r="AC118" i="1"/>
  <c r="AB119" i="1" l="1"/>
  <c r="AG119" i="1"/>
  <c r="Y120" i="1"/>
  <c r="X119" i="1"/>
  <c r="AD118" i="1"/>
  <c r="AF119" i="1" l="1"/>
  <c r="AC119" i="1"/>
  <c r="Z120" i="1"/>
  <c r="AA120" i="1"/>
  <c r="AE119" i="1"/>
  <c r="AD119" i="1" l="1"/>
  <c r="AG120" i="1"/>
  <c r="Y121" i="1"/>
  <c r="AB120" i="1"/>
  <c r="X120" i="1"/>
  <c r="AF120" i="1" l="1"/>
  <c r="Z121" i="1"/>
  <c r="AA121" i="1"/>
  <c r="AC120" i="1"/>
  <c r="AE120" i="1"/>
  <c r="AD120" i="1" l="1"/>
  <c r="X121" i="1"/>
  <c r="AB121" i="1"/>
  <c r="AG121" i="1"/>
  <c r="Y122" i="1"/>
  <c r="AF121" i="1" l="1"/>
  <c r="AC121" i="1"/>
  <c r="AA122" i="1"/>
  <c r="Z122" i="1"/>
  <c r="AE121" i="1"/>
  <c r="AD121" i="1" l="1"/>
  <c r="AG122" i="1"/>
  <c r="AB122" i="1"/>
  <c r="X122" i="1"/>
  <c r="Y123" i="1"/>
  <c r="AF122" i="1" l="1"/>
  <c r="AC122" i="1"/>
  <c r="AE122" i="1"/>
  <c r="AA123" i="1"/>
  <c r="Z123" i="1"/>
  <c r="AD122" i="1" l="1"/>
  <c r="Y124" i="1"/>
  <c r="X123" i="1"/>
  <c r="AB123" i="1"/>
  <c r="AG123" i="1"/>
  <c r="AF123" i="1" l="1"/>
  <c r="AC123" i="1"/>
  <c r="AE123" i="1"/>
  <c r="Z124" i="1"/>
  <c r="AA124" i="1"/>
  <c r="AD123" i="1" l="1"/>
  <c r="Y125" i="1"/>
  <c r="X124" i="1"/>
  <c r="AB124" i="1"/>
  <c r="AG124" i="1"/>
  <c r="AF124" i="1" l="1"/>
  <c r="AC124" i="1"/>
  <c r="AE124" i="1"/>
  <c r="Z125" i="1"/>
  <c r="AA125" i="1"/>
  <c r="AB125" i="1" l="1"/>
  <c r="X125" i="1"/>
  <c r="Y126" i="1"/>
  <c r="AG125" i="1"/>
  <c r="AD124" i="1"/>
  <c r="AF125" i="1" l="1"/>
  <c r="Z126" i="1"/>
  <c r="AA126" i="1"/>
  <c r="AE125" i="1"/>
  <c r="AC125" i="1"/>
  <c r="AD125" i="1" l="1"/>
  <c r="Y127" i="1"/>
  <c r="X126" i="1"/>
  <c r="AG126" i="1"/>
  <c r="AB126" i="1"/>
  <c r="AF126" i="1" l="1"/>
  <c r="AC126" i="1"/>
  <c r="AA127" i="1"/>
  <c r="Z127" i="1"/>
  <c r="AE126" i="1"/>
  <c r="AD126" i="1" l="1"/>
  <c r="Y128" i="1"/>
  <c r="X127" i="1"/>
  <c r="AG127" i="1"/>
  <c r="AB127" i="1"/>
  <c r="AF127" i="1" l="1"/>
  <c r="AE127" i="1"/>
  <c r="Z128" i="1"/>
  <c r="AA128" i="1"/>
  <c r="AC127" i="1"/>
  <c r="Y129" i="1" l="1"/>
  <c r="X128" i="1"/>
  <c r="AB128" i="1"/>
  <c r="AG128" i="1"/>
  <c r="AD127" i="1"/>
  <c r="AF128" i="1" l="1"/>
  <c r="AC128" i="1"/>
  <c r="AE128" i="1"/>
  <c r="AA129" i="1"/>
  <c r="Z129" i="1"/>
  <c r="AD128" i="1" l="1"/>
  <c r="Y130" i="1"/>
  <c r="X129" i="1"/>
  <c r="AB129" i="1"/>
  <c r="AG129" i="1"/>
  <c r="AF129" i="1" l="1"/>
  <c r="AE129" i="1"/>
  <c r="AC129" i="1"/>
  <c r="Z130" i="1"/>
  <c r="AA130" i="1"/>
  <c r="X130" i="1" l="1"/>
  <c r="AG130" i="1"/>
  <c r="AB130" i="1"/>
  <c r="Y131" i="1"/>
  <c r="AD129" i="1"/>
  <c r="AF130" i="1" l="1"/>
  <c r="AA131" i="1"/>
  <c r="Z131" i="1"/>
  <c r="AE130" i="1"/>
  <c r="AC130" i="1"/>
  <c r="Y132" i="1" l="1"/>
  <c r="AB131" i="1"/>
  <c r="X131" i="1"/>
  <c r="AG131" i="1"/>
  <c r="AD130" i="1"/>
  <c r="AF131" i="1" l="1"/>
  <c r="AC131" i="1"/>
  <c r="AE131" i="1"/>
  <c r="Z132" i="1"/>
  <c r="AA132" i="1"/>
  <c r="AD131" i="1" l="1"/>
  <c r="Y133" i="1"/>
  <c r="AB132" i="1"/>
  <c r="AG132" i="1"/>
  <c r="X132" i="1"/>
  <c r="AF132" i="1" l="1"/>
  <c r="Z133" i="1"/>
  <c r="AA133" i="1"/>
  <c r="AC132" i="1"/>
  <c r="AE132" i="1"/>
  <c r="AB133" i="1" l="1"/>
  <c r="AG133" i="1"/>
  <c r="Y134" i="1"/>
  <c r="X133" i="1"/>
  <c r="AD132" i="1"/>
  <c r="AF133" i="1" l="1"/>
  <c r="AC133" i="1"/>
  <c r="AA134" i="1"/>
  <c r="Z134" i="1"/>
  <c r="AE133" i="1"/>
  <c r="AD133" i="1" l="1"/>
  <c r="AB134" i="1"/>
  <c r="AG134" i="1"/>
  <c r="Y135" i="1"/>
  <c r="X134" i="1"/>
  <c r="AF134" i="1" l="1"/>
  <c r="AE134" i="1"/>
  <c r="AA135" i="1"/>
  <c r="Z135" i="1"/>
  <c r="AC134" i="1"/>
  <c r="AG135" i="1" l="1"/>
  <c r="AB135" i="1"/>
  <c r="Y136" i="1"/>
  <c r="X135" i="1"/>
  <c r="AD134" i="1"/>
  <c r="AF135" i="1" l="1"/>
  <c r="AA136" i="1"/>
  <c r="Z136" i="1"/>
  <c r="AE135" i="1"/>
  <c r="AC135" i="1"/>
  <c r="AD135" i="1" l="1"/>
  <c r="AB136" i="1"/>
  <c r="AG136" i="1"/>
  <c r="Y137" i="1"/>
  <c r="X136" i="1"/>
  <c r="AF136" i="1" l="1"/>
  <c r="AA137" i="1"/>
  <c r="Z137" i="1"/>
  <c r="AE136" i="1"/>
  <c r="AC136" i="1"/>
  <c r="AD136" i="1" l="1"/>
  <c r="AG137" i="1"/>
  <c r="Y138" i="1"/>
  <c r="X137" i="1"/>
  <c r="AB137" i="1"/>
  <c r="AF137" i="1" l="1"/>
  <c r="AC137" i="1"/>
  <c r="AE137" i="1"/>
  <c r="Z138" i="1"/>
  <c r="AA138" i="1"/>
  <c r="AD137" i="1" l="1"/>
  <c r="Y139" i="1"/>
  <c r="AB138" i="1"/>
  <c r="X138" i="1"/>
  <c r="AG138" i="1"/>
  <c r="AF138" i="1" l="1"/>
  <c r="AE138" i="1"/>
  <c r="AA139" i="1"/>
  <c r="Z139" i="1"/>
  <c r="AC138" i="1"/>
  <c r="Y140" i="1" l="1"/>
  <c r="X139" i="1"/>
  <c r="AG139" i="1"/>
  <c r="AB139" i="1"/>
  <c r="AD138" i="1"/>
  <c r="AF139" i="1" l="1"/>
  <c r="AE139" i="1"/>
  <c r="AC139" i="1"/>
  <c r="AA140" i="1"/>
  <c r="Z140" i="1"/>
  <c r="AD139" i="1" l="1"/>
  <c r="AB140" i="1"/>
  <c r="AG140" i="1"/>
  <c r="X140" i="1"/>
  <c r="Y141" i="1"/>
  <c r="AF140" i="1" l="1"/>
  <c r="AE140" i="1"/>
  <c r="Z141" i="1"/>
  <c r="AA141" i="1"/>
  <c r="AC140" i="1"/>
  <c r="Y142" i="1" l="1"/>
  <c r="X141" i="1"/>
  <c r="AB141" i="1"/>
  <c r="AG141" i="1"/>
  <c r="AD140" i="1"/>
  <c r="AF141" i="1" l="1"/>
  <c r="AC141" i="1"/>
  <c r="AE141" i="1"/>
  <c r="Z142" i="1"/>
  <c r="AA142" i="1"/>
  <c r="Y143" i="1" l="1"/>
  <c r="X142" i="1"/>
  <c r="AG142" i="1"/>
  <c r="AB142" i="1"/>
  <c r="AD141" i="1"/>
  <c r="AF142" i="1" l="1"/>
  <c r="AE142" i="1"/>
  <c r="AC142" i="1"/>
  <c r="Z143" i="1"/>
  <c r="AA143" i="1"/>
  <c r="Y144" i="1" l="1"/>
  <c r="AB143" i="1"/>
  <c r="AG143" i="1"/>
  <c r="X143" i="1"/>
  <c r="AD142" i="1"/>
  <c r="AF143" i="1" l="1"/>
  <c r="AC143" i="1"/>
  <c r="AE143" i="1"/>
  <c r="AA144" i="1"/>
  <c r="Z144" i="1"/>
  <c r="AG144" i="1" l="1"/>
  <c r="AB144" i="1"/>
  <c r="Y145" i="1"/>
  <c r="X144" i="1"/>
  <c r="AD143" i="1"/>
  <c r="AF144" i="1" l="1"/>
  <c r="Z145" i="1"/>
  <c r="AA145" i="1"/>
  <c r="AE144" i="1"/>
  <c r="AC144" i="1"/>
  <c r="AD144" i="1" l="1"/>
  <c r="AG145" i="1"/>
  <c r="X145" i="1"/>
  <c r="AB145" i="1"/>
  <c r="Y146" i="1"/>
  <c r="AF145" i="1" l="1"/>
  <c r="AE145" i="1"/>
  <c r="AC145" i="1"/>
  <c r="AA146" i="1"/>
  <c r="Z146" i="1"/>
  <c r="AB146" i="1" l="1"/>
  <c r="AG146" i="1"/>
  <c r="Y147" i="1"/>
  <c r="X146" i="1"/>
  <c r="AD145" i="1"/>
  <c r="AF146" i="1" l="1"/>
  <c r="Z147" i="1"/>
  <c r="AA147" i="1"/>
  <c r="AC146" i="1"/>
  <c r="AE146" i="1"/>
  <c r="AD146" i="1" l="1"/>
  <c r="X147" i="1"/>
  <c r="Y148" i="1"/>
  <c r="AG147" i="1"/>
  <c r="AB147" i="1"/>
  <c r="AF147" i="1" l="1"/>
  <c r="AE147" i="1"/>
  <c r="AA148" i="1"/>
  <c r="Z148" i="1"/>
  <c r="AC147" i="1"/>
  <c r="AB148" i="1" l="1"/>
  <c r="AG148" i="1"/>
  <c r="Y149" i="1"/>
  <c r="X148" i="1"/>
  <c r="AD147" i="1"/>
  <c r="AF148" i="1" l="1"/>
  <c r="AC148" i="1"/>
  <c r="Z149" i="1"/>
  <c r="AA149" i="1"/>
  <c r="AE148" i="1"/>
  <c r="AG149" i="1" l="1"/>
  <c r="X149" i="1"/>
  <c r="Y150" i="1"/>
  <c r="AB149" i="1"/>
  <c r="AD148" i="1"/>
  <c r="AF149" i="1" l="1"/>
  <c r="AE149" i="1"/>
  <c r="AC149" i="1"/>
  <c r="AA150" i="1"/>
  <c r="Z150" i="1"/>
  <c r="AB150" i="1" l="1"/>
  <c r="Y151" i="1"/>
  <c r="X150" i="1"/>
  <c r="AG150" i="1"/>
  <c r="AD149" i="1"/>
  <c r="AF150" i="1" l="1"/>
  <c r="AC150" i="1"/>
  <c r="Z151" i="1"/>
  <c r="AA151" i="1"/>
  <c r="AE150" i="1"/>
  <c r="AD150" i="1" l="1"/>
  <c r="AG151" i="1"/>
  <c r="AB151" i="1"/>
  <c r="Y152" i="1"/>
  <c r="X151" i="1"/>
  <c r="AF151" i="1" l="1"/>
  <c r="AA152" i="1"/>
  <c r="Z152" i="1"/>
  <c r="AE151" i="1"/>
  <c r="AC151" i="1"/>
  <c r="AD151" i="1" l="1"/>
  <c r="Y153" i="1"/>
  <c r="AG152" i="1"/>
  <c r="AB152" i="1"/>
  <c r="X152" i="1"/>
  <c r="AF152" i="1" l="1"/>
  <c r="AE152" i="1"/>
  <c r="AC152" i="1"/>
  <c r="Z153" i="1"/>
  <c r="AA153" i="1"/>
  <c r="Y154" i="1" l="1"/>
  <c r="AB153" i="1"/>
  <c r="AG153" i="1"/>
  <c r="X153" i="1"/>
  <c r="AD152" i="1"/>
  <c r="AF153" i="1" l="1"/>
  <c r="AC153" i="1"/>
  <c r="AE153" i="1"/>
  <c r="Z154" i="1"/>
  <c r="AA154" i="1"/>
  <c r="AD153" i="1" l="1"/>
  <c r="AG154" i="1"/>
  <c r="X154" i="1"/>
  <c r="Y155" i="1"/>
  <c r="AB154" i="1"/>
  <c r="AF154" i="1" l="1"/>
  <c r="Z155" i="1"/>
  <c r="AA155" i="1"/>
  <c r="AE154" i="1"/>
  <c r="AC154" i="1"/>
  <c r="AD154" i="1" l="1"/>
  <c r="AG155" i="1"/>
  <c r="AB155" i="1"/>
  <c r="X155" i="1"/>
  <c r="Y156" i="1"/>
  <c r="AF155" i="1" l="1"/>
  <c r="AE155" i="1"/>
  <c r="AC155" i="1"/>
  <c r="AA156" i="1"/>
  <c r="Z156" i="1"/>
  <c r="Y157" i="1" l="1"/>
  <c r="AB156" i="1"/>
  <c r="AG156" i="1"/>
  <c r="X156" i="1"/>
  <c r="AD155" i="1"/>
  <c r="AF156" i="1" l="1"/>
  <c r="AE156" i="1"/>
  <c r="AC156" i="1"/>
  <c r="AA157" i="1"/>
  <c r="Z157" i="1"/>
  <c r="AD156" i="1" l="1"/>
  <c r="X157" i="1"/>
  <c r="AG157" i="1"/>
  <c r="AB157" i="1"/>
  <c r="AF157" i="1" l="1"/>
  <c r="AE157" i="1"/>
  <c r="AC157" i="1"/>
  <c r="Y158" i="1" l="1"/>
  <c r="AD157" i="1"/>
  <c r="AA158" i="1" l="1"/>
  <c r="Z158" i="1"/>
  <c r="AG158" i="1" l="1"/>
  <c r="Y159" i="1"/>
  <c r="AB158" i="1"/>
  <c r="X158" i="1"/>
  <c r="AF158" i="1" l="1"/>
  <c r="Z159" i="1"/>
  <c r="AA159" i="1"/>
  <c r="AE158" i="1"/>
  <c r="AC158" i="1"/>
  <c r="AD158" i="1" l="1"/>
  <c r="AG159" i="1"/>
  <c r="AB159" i="1"/>
  <c r="X159" i="1"/>
  <c r="Y160" i="1"/>
  <c r="AF159" i="1" l="1"/>
  <c r="AE159" i="1"/>
  <c r="AC159" i="1"/>
  <c r="Z160" i="1"/>
  <c r="AA160" i="1"/>
  <c r="AD159" i="1" l="1"/>
  <c r="AG160" i="1"/>
  <c r="X160" i="1"/>
  <c r="AB160" i="1"/>
  <c r="Y161" i="1"/>
  <c r="AF160" i="1" l="1"/>
  <c r="AC160" i="1"/>
  <c r="AE160" i="1"/>
  <c r="AA161" i="1"/>
  <c r="Z161" i="1"/>
  <c r="AD160" i="1" l="1"/>
  <c r="X161" i="1"/>
  <c r="AG161" i="1"/>
  <c r="AB161" i="1"/>
  <c r="Y162" i="1"/>
  <c r="AF161" i="1" l="1"/>
  <c r="AE161" i="1"/>
  <c r="Z162" i="1"/>
  <c r="AA162" i="1"/>
  <c r="AC161" i="1"/>
  <c r="X162" i="1" l="1"/>
  <c r="AG162" i="1"/>
  <c r="Y163" i="1"/>
  <c r="AB162" i="1"/>
  <c r="AD161" i="1"/>
  <c r="AF162" i="1" l="1"/>
  <c r="Z163" i="1"/>
  <c r="AA163" i="1"/>
  <c r="AC162" i="1"/>
  <c r="AE162" i="1"/>
  <c r="AD162" i="1" l="1"/>
  <c r="Y164" i="1"/>
  <c r="X163" i="1"/>
  <c r="AG163" i="1"/>
  <c r="AB163" i="1"/>
  <c r="AF163" i="1" l="1"/>
  <c r="AA164" i="1"/>
  <c r="Z164" i="1"/>
  <c r="AE163" i="1"/>
  <c r="AC163" i="1"/>
  <c r="AG164" i="1" l="1"/>
  <c r="Y165" i="1"/>
  <c r="X164" i="1"/>
  <c r="AB164" i="1"/>
  <c r="AD163" i="1"/>
  <c r="AF164" i="1" l="1"/>
  <c r="AE164" i="1"/>
  <c r="Z165" i="1"/>
  <c r="AA165" i="1"/>
  <c r="AC164" i="1"/>
  <c r="Y166" i="1" l="1"/>
  <c r="AG165" i="1"/>
  <c r="X165" i="1"/>
  <c r="AB165" i="1"/>
  <c r="AD164" i="1"/>
  <c r="AF165" i="1" l="1"/>
  <c r="AE165" i="1"/>
  <c r="AC165" i="1"/>
  <c r="AA166" i="1"/>
  <c r="Z166" i="1"/>
  <c r="Y167" i="1" l="1"/>
  <c r="AB166" i="1"/>
  <c r="X166" i="1"/>
  <c r="AG166" i="1"/>
  <c r="AD165" i="1"/>
  <c r="AF166" i="1" l="1"/>
  <c r="AE166" i="1"/>
  <c r="AC166" i="1"/>
  <c r="AA167" i="1"/>
  <c r="Z167" i="1"/>
  <c r="AB167" i="1" l="1"/>
  <c r="AG167" i="1"/>
  <c r="Y168" i="1"/>
  <c r="X167" i="1"/>
  <c r="AD166" i="1"/>
  <c r="AF167" i="1" l="1"/>
  <c r="Z168" i="1"/>
  <c r="AA168" i="1"/>
  <c r="AC167" i="1"/>
  <c r="AE167" i="1"/>
  <c r="AD167" i="1" l="1"/>
  <c r="AG168" i="1"/>
  <c r="X168" i="1"/>
  <c r="AB168" i="1"/>
  <c r="Y169" i="1"/>
  <c r="AF168" i="1" l="1"/>
  <c r="AA169" i="1"/>
  <c r="Z169" i="1"/>
  <c r="AE168" i="1"/>
  <c r="AC168" i="1"/>
  <c r="AD168" i="1" l="1"/>
  <c r="AG169" i="1"/>
  <c r="X169" i="1"/>
  <c r="Y170" i="1"/>
  <c r="AB169" i="1"/>
  <c r="AF169" i="1" l="1"/>
  <c r="AC169" i="1"/>
  <c r="AE169" i="1"/>
  <c r="Z170" i="1"/>
  <c r="AA170" i="1"/>
  <c r="AD169" i="1" l="1"/>
  <c r="Y171" i="1"/>
  <c r="X170" i="1"/>
  <c r="AB170" i="1"/>
  <c r="AG170" i="1"/>
  <c r="AF170" i="1" l="1"/>
  <c r="AE170" i="1"/>
  <c r="Z171" i="1"/>
  <c r="AA171" i="1"/>
  <c r="AC170" i="1"/>
  <c r="AG171" i="1" l="1"/>
  <c r="X171" i="1"/>
  <c r="AB171" i="1"/>
  <c r="Y172" i="1"/>
  <c r="AD170" i="1"/>
  <c r="AF171" i="1" l="1"/>
  <c r="AA172" i="1"/>
  <c r="Z172" i="1"/>
  <c r="AE171" i="1"/>
  <c r="AC171" i="1"/>
  <c r="AG172" i="1" l="1"/>
  <c r="X172" i="1"/>
  <c r="AB172" i="1"/>
  <c r="Y173" i="1"/>
  <c r="AD171" i="1"/>
  <c r="AF172" i="1" l="1"/>
  <c r="AA173" i="1"/>
  <c r="Z173" i="1"/>
  <c r="AE172" i="1"/>
  <c r="AC172" i="1"/>
  <c r="AD172" i="1" l="1"/>
  <c r="Y174" i="1"/>
  <c r="X173" i="1"/>
  <c r="AB173" i="1"/>
  <c r="AG173" i="1"/>
  <c r="AF173" i="1" l="1"/>
  <c r="AA174" i="1"/>
  <c r="Z174" i="1"/>
  <c r="AC173" i="1"/>
  <c r="AE173" i="1"/>
  <c r="AG174" i="1" l="1"/>
  <c r="AB174" i="1"/>
  <c r="Y175" i="1"/>
  <c r="X174" i="1"/>
  <c r="AD173" i="1"/>
  <c r="AF174" i="1" l="1"/>
  <c r="AA175" i="1"/>
  <c r="Z175" i="1"/>
  <c r="AE174" i="1"/>
  <c r="AC174" i="1"/>
  <c r="AD174" i="1" l="1"/>
  <c r="AG175" i="1"/>
  <c r="X175" i="1"/>
  <c r="Y176" i="1"/>
  <c r="AB175" i="1"/>
  <c r="AF175" i="1" l="1"/>
  <c r="AE175" i="1"/>
  <c r="AA176" i="1"/>
  <c r="Z176" i="1"/>
  <c r="AC175" i="1"/>
  <c r="AG176" i="1" l="1"/>
  <c r="Y177" i="1"/>
  <c r="AB176" i="1"/>
  <c r="X176" i="1"/>
  <c r="AD175" i="1"/>
  <c r="AF176" i="1" l="1"/>
  <c r="AE176" i="1"/>
  <c r="Z177" i="1"/>
  <c r="AA177" i="1"/>
  <c r="AC176" i="1"/>
  <c r="Y178" i="1" l="1"/>
  <c r="X177" i="1"/>
  <c r="AB177" i="1"/>
  <c r="AG177" i="1"/>
  <c r="AD176" i="1"/>
  <c r="AF177" i="1" l="1"/>
  <c r="AC177" i="1"/>
  <c r="AE177" i="1"/>
  <c r="Z178" i="1"/>
  <c r="AA178" i="1"/>
  <c r="AB178" i="1" l="1"/>
  <c r="Y179" i="1"/>
  <c r="X178" i="1"/>
  <c r="AG178" i="1"/>
  <c r="AD177" i="1"/>
  <c r="AF178" i="1" l="1"/>
  <c r="AC178" i="1"/>
  <c r="Z179" i="1"/>
  <c r="AA179" i="1"/>
  <c r="AE178" i="1"/>
  <c r="X179" i="1" l="1"/>
  <c r="AG179" i="1"/>
  <c r="AB179" i="1"/>
  <c r="Y180" i="1"/>
  <c r="AD178" i="1"/>
  <c r="AF179" i="1" l="1"/>
  <c r="AE179" i="1"/>
  <c r="AC179" i="1"/>
  <c r="Z180" i="1"/>
  <c r="AA180" i="1"/>
  <c r="AG180" i="1" l="1"/>
  <c r="X180" i="1"/>
  <c r="Y181" i="1"/>
  <c r="AB180" i="1"/>
  <c r="AD179" i="1"/>
  <c r="AF180" i="1" l="1"/>
  <c r="AE180" i="1"/>
  <c r="Z181" i="1"/>
  <c r="AA181" i="1"/>
  <c r="AC180" i="1"/>
  <c r="AB181" i="1" l="1"/>
  <c r="Y182" i="1"/>
  <c r="X181" i="1"/>
  <c r="AG181" i="1"/>
  <c r="AD180" i="1"/>
  <c r="AF181" i="1" l="1"/>
  <c r="AC181" i="1"/>
  <c r="Z182" i="1"/>
  <c r="AA182" i="1"/>
  <c r="AE181" i="1"/>
  <c r="AG182" i="1" l="1"/>
  <c r="Y183" i="1"/>
  <c r="AB182" i="1"/>
  <c r="X182" i="1"/>
  <c r="AD181" i="1"/>
  <c r="AF182" i="1" l="1"/>
  <c r="Z183" i="1"/>
  <c r="AA183" i="1"/>
  <c r="AE182" i="1"/>
  <c r="AC182" i="1"/>
  <c r="AD182" i="1" l="1"/>
  <c r="AG183" i="1"/>
  <c r="Y184" i="1"/>
  <c r="X183" i="1"/>
  <c r="AB183" i="1"/>
  <c r="AF183" i="1" l="1"/>
  <c r="AC183" i="1"/>
  <c r="AE183" i="1"/>
  <c r="Z184" i="1"/>
  <c r="AA184" i="1"/>
  <c r="Y185" i="1" l="1"/>
  <c r="AB184" i="1"/>
  <c r="X184" i="1"/>
  <c r="AG184" i="1"/>
  <c r="AD183" i="1"/>
  <c r="AF184" i="1" l="1"/>
  <c r="AC184" i="1"/>
  <c r="AE184" i="1"/>
  <c r="Z185" i="1"/>
  <c r="AA185" i="1"/>
  <c r="Y186" i="1" l="1"/>
  <c r="AG185" i="1"/>
  <c r="AB185" i="1"/>
  <c r="X185" i="1"/>
  <c r="AD184" i="1"/>
  <c r="AF185" i="1" l="1"/>
  <c r="AE185" i="1"/>
  <c r="AC185" i="1"/>
  <c r="Z186" i="1"/>
  <c r="AA186" i="1"/>
  <c r="Y187" i="1" l="1"/>
  <c r="AG186" i="1"/>
  <c r="X186" i="1"/>
  <c r="AB186" i="1"/>
  <c r="AD185" i="1"/>
  <c r="AF186" i="1" l="1"/>
  <c r="AE186" i="1"/>
  <c r="AC186" i="1"/>
  <c r="Z187" i="1"/>
  <c r="AA187" i="1"/>
  <c r="X187" i="1" l="1"/>
  <c r="AG187" i="1"/>
  <c r="Y188" i="1"/>
  <c r="AB187" i="1"/>
  <c r="AD186" i="1"/>
  <c r="AF187" i="1" l="1"/>
  <c r="AE187" i="1"/>
  <c r="Z188" i="1"/>
  <c r="AA188" i="1"/>
  <c r="AC187" i="1"/>
  <c r="AG188" i="1" l="1"/>
  <c r="Y189" i="1"/>
  <c r="X188" i="1"/>
  <c r="AB188" i="1"/>
  <c r="AD187" i="1"/>
  <c r="AF188" i="1" l="1"/>
  <c r="AE188" i="1"/>
  <c r="Z189" i="1"/>
  <c r="AA189" i="1"/>
  <c r="AC188" i="1"/>
  <c r="AG189" i="1" l="1"/>
  <c r="Y190" i="1"/>
  <c r="AB189" i="1"/>
  <c r="X189" i="1"/>
  <c r="AD188" i="1"/>
  <c r="AF189" i="1" l="1"/>
  <c r="AE189" i="1"/>
  <c r="AA190" i="1"/>
  <c r="Z190" i="1"/>
  <c r="AC189" i="1"/>
  <c r="AD189" i="1" l="1"/>
  <c r="AB190" i="1"/>
  <c r="Y191" i="1"/>
  <c r="X190" i="1"/>
  <c r="AG190" i="1"/>
  <c r="AF190" i="1" l="1"/>
  <c r="Z191" i="1"/>
  <c r="AA191" i="1"/>
  <c r="AC190" i="1"/>
  <c r="AE190" i="1"/>
  <c r="X191" i="1" l="1"/>
  <c r="Y192" i="1"/>
  <c r="AG191" i="1"/>
  <c r="AB191" i="1"/>
  <c r="AD190" i="1"/>
  <c r="AF191" i="1" l="1"/>
  <c r="AE191" i="1"/>
  <c r="AC191" i="1"/>
  <c r="AA192" i="1"/>
  <c r="Z192" i="1"/>
  <c r="Y193" i="1" l="1"/>
  <c r="AG192" i="1"/>
  <c r="X192" i="1"/>
  <c r="AB192" i="1"/>
  <c r="AD191" i="1"/>
  <c r="AF192" i="1" l="1"/>
  <c r="AE192" i="1"/>
  <c r="AC192" i="1"/>
  <c r="AA193" i="1"/>
  <c r="Z193" i="1"/>
  <c r="AB193" i="1" l="1"/>
  <c r="Y194" i="1"/>
  <c r="AG193" i="1"/>
  <c r="X193" i="1"/>
  <c r="AD192" i="1"/>
  <c r="AF193" i="1" l="1"/>
  <c r="Z194" i="1"/>
  <c r="AA194" i="1"/>
  <c r="AC193" i="1"/>
  <c r="AE193" i="1"/>
  <c r="AD193" i="1" l="1"/>
  <c r="AB194" i="1"/>
  <c r="X194" i="1"/>
  <c r="Y195" i="1"/>
  <c r="AG194" i="1"/>
  <c r="AF194" i="1" l="1"/>
  <c r="AE194" i="1"/>
  <c r="Z195" i="1"/>
  <c r="AA195" i="1"/>
  <c r="AC194" i="1"/>
  <c r="Y196" i="1" l="1"/>
  <c r="AG195" i="1"/>
  <c r="AB195" i="1"/>
  <c r="X195" i="1"/>
  <c r="AD194" i="1"/>
  <c r="AF195" i="1" l="1"/>
  <c r="AC195" i="1"/>
  <c r="AE195" i="1"/>
  <c r="AA196" i="1"/>
  <c r="Z196" i="1"/>
  <c r="AG196" i="1" l="1"/>
  <c r="Y197" i="1"/>
  <c r="AB196" i="1"/>
  <c r="X196" i="1"/>
  <c r="AD195" i="1"/>
  <c r="AF196" i="1" l="1"/>
  <c r="AE196" i="1"/>
  <c r="AA197" i="1"/>
  <c r="Z197" i="1"/>
  <c r="AC196" i="1"/>
  <c r="AD196" i="1" l="1"/>
  <c r="AG197" i="1"/>
  <c r="AB197" i="1"/>
  <c r="X197" i="1"/>
  <c r="Y198" i="1"/>
  <c r="AF197" i="1" l="1"/>
  <c r="AE197" i="1"/>
  <c r="AC197" i="1"/>
  <c r="Z198" i="1"/>
  <c r="AA198" i="1"/>
  <c r="AG198" i="1" l="1"/>
  <c r="Y199" i="1"/>
  <c r="X198" i="1"/>
  <c r="AB198" i="1"/>
  <c r="AD197" i="1"/>
  <c r="AF198" i="1" l="1"/>
  <c r="Z199" i="1"/>
  <c r="AA199" i="1"/>
  <c r="AE198" i="1"/>
  <c r="AC198" i="1"/>
  <c r="AD198" i="1" l="1"/>
  <c r="AG199" i="1"/>
  <c r="X199" i="1"/>
  <c r="AB199" i="1"/>
  <c r="Y200" i="1"/>
  <c r="AF199" i="1" l="1"/>
  <c r="AE199" i="1"/>
  <c r="AC199" i="1"/>
  <c r="Z200" i="1"/>
  <c r="AA200" i="1"/>
  <c r="AD199" i="1" l="1"/>
  <c r="Y201" i="1"/>
  <c r="AG200" i="1"/>
  <c r="X200" i="1"/>
  <c r="AB200" i="1"/>
  <c r="AF200" i="1" l="1"/>
  <c r="AC200" i="1"/>
  <c r="AA201" i="1"/>
  <c r="Z201" i="1"/>
  <c r="AE200" i="1"/>
  <c r="AD200" i="1" l="1"/>
  <c r="AG201" i="1"/>
  <c r="X201" i="1"/>
  <c r="Y202" i="1"/>
  <c r="AB201" i="1"/>
  <c r="AF201" i="1" l="1"/>
  <c r="AA202" i="1"/>
  <c r="Z202" i="1"/>
  <c r="AC201" i="1"/>
  <c r="AE201" i="1"/>
  <c r="Y203" i="1" l="1"/>
  <c r="AB202" i="1"/>
  <c r="X202" i="1"/>
  <c r="AG202" i="1"/>
  <c r="AD201" i="1"/>
  <c r="AF202" i="1" l="1"/>
  <c r="AE202" i="1"/>
  <c r="AC202" i="1"/>
  <c r="Z203" i="1"/>
  <c r="AA203" i="1"/>
  <c r="AG203" i="1" l="1"/>
  <c r="AB203" i="1"/>
  <c r="Y204" i="1"/>
  <c r="X203" i="1"/>
  <c r="AD202" i="1"/>
  <c r="AF203" i="1" l="1"/>
  <c r="AA204" i="1"/>
  <c r="Z204" i="1"/>
  <c r="AE203" i="1"/>
  <c r="AC203" i="1"/>
  <c r="Y205" i="1" l="1"/>
  <c r="AG204" i="1"/>
  <c r="AB204" i="1"/>
  <c r="X204" i="1"/>
  <c r="AD203" i="1"/>
  <c r="AF204" i="1" l="1"/>
  <c r="AC204" i="1"/>
  <c r="AE204" i="1"/>
  <c r="Z205" i="1"/>
  <c r="AA205" i="1"/>
  <c r="AD204" i="1" l="1"/>
  <c r="AG205" i="1"/>
  <c r="X205" i="1"/>
  <c r="AB205" i="1"/>
  <c r="Y206" i="1"/>
  <c r="AF205" i="1" l="1"/>
  <c r="Z206" i="1"/>
  <c r="AA206" i="1"/>
  <c r="AC205" i="1"/>
  <c r="AE205" i="1"/>
  <c r="AD205" i="1" l="1"/>
  <c r="X206" i="1"/>
  <c r="Y207" i="1"/>
  <c r="AG206" i="1"/>
  <c r="AB206" i="1"/>
  <c r="AF206" i="1" l="1"/>
  <c r="AE206" i="1"/>
  <c r="AC206" i="1"/>
  <c r="Z207" i="1"/>
  <c r="AA207" i="1"/>
  <c r="AG207" i="1" l="1"/>
  <c r="Y208" i="1"/>
  <c r="X207" i="1"/>
  <c r="AB207" i="1"/>
  <c r="AD206" i="1"/>
  <c r="AF207" i="1" l="1"/>
  <c r="AE207" i="1"/>
  <c r="Z208" i="1"/>
  <c r="AA208" i="1"/>
  <c r="AC207" i="1"/>
  <c r="Y209" i="1" l="1"/>
  <c r="X208" i="1"/>
  <c r="AG208" i="1"/>
  <c r="AB208" i="1"/>
  <c r="AD207" i="1"/>
  <c r="AF208" i="1" l="1"/>
  <c r="AE208" i="1"/>
  <c r="AC208" i="1"/>
  <c r="AA209" i="1"/>
  <c r="Z209" i="1"/>
  <c r="Y210" i="1" l="1"/>
  <c r="AG209" i="1"/>
  <c r="AB209" i="1"/>
  <c r="X209" i="1"/>
  <c r="AD208" i="1"/>
  <c r="AF209" i="1" l="1"/>
  <c r="AE209" i="1"/>
  <c r="AC209" i="1"/>
  <c r="Z210" i="1"/>
  <c r="AA210" i="1"/>
  <c r="AB210" i="1" l="1"/>
  <c r="X210" i="1"/>
  <c r="Y211" i="1"/>
  <c r="AG210" i="1"/>
  <c r="AD209" i="1"/>
  <c r="AF210" i="1" l="1"/>
  <c r="AC210" i="1"/>
  <c r="AA211" i="1"/>
  <c r="Z211" i="1"/>
  <c r="AE210" i="1"/>
  <c r="AD210" i="1" l="1"/>
  <c r="Y212" i="1"/>
  <c r="AG211" i="1"/>
  <c r="AB211" i="1"/>
  <c r="X211" i="1"/>
  <c r="AF211" i="1" l="1"/>
  <c r="AE211" i="1"/>
  <c r="AC211" i="1"/>
  <c r="Z212" i="1"/>
  <c r="AA212" i="1"/>
  <c r="AG212" i="1" l="1"/>
  <c r="X212" i="1"/>
  <c r="AB212" i="1"/>
  <c r="Y213" i="1"/>
  <c r="AD211" i="1"/>
  <c r="AF212" i="1" l="1"/>
  <c r="AA213" i="1"/>
  <c r="Z213" i="1"/>
  <c r="AE212" i="1"/>
  <c r="AC212" i="1"/>
  <c r="AB213" i="1" l="1"/>
  <c r="X213" i="1"/>
  <c r="Y214" i="1"/>
  <c r="AG213" i="1"/>
  <c r="AD212" i="1"/>
  <c r="AF213" i="1" l="1"/>
  <c r="AC213" i="1"/>
  <c r="AA214" i="1"/>
  <c r="Z214" i="1"/>
  <c r="AE213" i="1"/>
  <c r="AG214" i="1" l="1"/>
  <c r="Y215" i="1"/>
  <c r="AB214" i="1"/>
  <c r="X214" i="1"/>
  <c r="AD213" i="1"/>
  <c r="AF214" i="1" l="1"/>
  <c r="AE214" i="1"/>
  <c r="Z215" i="1"/>
  <c r="AA215" i="1"/>
  <c r="AC214" i="1"/>
  <c r="Y216" i="1" l="1"/>
  <c r="AB215" i="1"/>
  <c r="X215" i="1"/>
  <c r="AG215" i="1"/>
  <c r="AD214" i="1"/>
  <c r="AF215" i="1" l="1"/>
  <c r="AC215" i="1"/>
  <c r="AE215" i="1"/>
  <c r="AA216" i="1"/>
  <c r="Z216" i="1"/>
  <c r="Y217" i="1" l="1"/>
  <c r="AG216" i="1"/>
  <c r="AB216" i="1"/>
  <c r="X216" i="1"/>
  <c r="AD215" i="1"/>
  <c r="AF216" i="1" l="1"/>
  <c r="AE216" i="1"/>
  <c r="AC216" i="1"/>
  <c r="Z217" i="1"/>
  <c r="AA217" i="1"/>
  <c r="Y218" i="1" l="1"/>
  <c r="AB217" i="1"/>
  <c r="X217" i="1"/>
  <c r="AG217" i="1"/>
  <c r="AD216" i="1"/>
  <c r="AF217" i="1" l="1"/>
  <c r="AC217" i="1"/>
  <c r="AE217" i="1"/>
  <c r="Z218" i="1"/>
  <c r="AA218" i="1"/>
  <c r="AD217" i="1" l="1"/>
  <c r="AG218" i="1"/>
  <c r="Y219" i="1"/>
  <c r="X218" i="1"/>
  <c r="AB218" i="1"/>
  <c r="AF218" i="1" l="1"/>
  <c r="AE218" i="1"/>
  <c r="Z219" i="1"/>
  <c r="AA219" i="1"/>
  <c r="AC218" i="1"/>
  <c r="AG219" i="1" l="1"/>
  <c r="AB219" i="1"/>
  <c r="X219" i="1"/>
  <c r="Y220" i="1"/>
  <c r="AD218" i="1"/>
  <c r="AF219" i="1" l="1"/>
  <c r="AA220" i="1"/>
  <c r="Z220" i="1"/>
  <c r="AE219" i="1"/>
  <c r="AC219" i="1"/>
  <c r="AG220" i="1" l="1"/>
  <c r="AB220" i="1"/>
  <c r="X220" i="1"/>
  <c r="Y221" i="1"/>
  <c r="AD219" i="1"/>
  <c r="AF220" i="1" l="1"/>
  <c r="AA221" i="1"/>
  <c r="Z221" i="1"/>
  <c r="AE220" i="1"/>
  <c r="AC220" i="1"/>
  <c r="AG221" i="1" l="1"/>
  <c r="X221" i="1"/>
  <c r="AB221" i="1"/>
  <c r="Y222" i="1"/>
  <c r="AD220" i="1"/>
  <c r="AF221" i="1" l="1"/>
  <c r="Z222" i="1"/>
  <c r="AA222" i="1"/>
  <c r="AE221" i="1"/>
  <c r="AC221" i="1"/>
  <c r="AD221" i="1" l="1"/>
  <c r="Y223" i="1"/>
  <c r="AB222" i="1"/>
  <c r="AG222" i="1"/>
  <c r="X222" i="1"/>
  <c r="AF222" i="1" l="1"/>
  <c r="AC222" i="1"/>
  <c r="AE222" i="1"/>
  <c r="Z223" i="1"/>
  <c r="AA223" i="1"/>
  <c r="AD222" i="1" l="1"/>
  <c r="Y224" i="1"/>
  <c r="X223" i="1"/>
  <c r="AB223" i="1"/>
  <c r="AG223" i="1"/>
  <c r="AF223" i="1" l="1"/>
  <c r="AC223" i="1"/>
  <c r="AE223" i="1"/>
  <c r="Z224" i="1"/>
  <c r="AA224" i="1"/>
  <c r="X224" i="1" l="1"/>
  <c r="AB224" i="1"/>
  <c r="AG224" i="1"/>
  <c r="Y225" i="1"/>
  <c r="AD223" i="1"/>
  <c r="AF224" i="1" l="1"/>
  <c r="AC224" i="1"/>
  <c r="Z225" i="1"/>
  <c r="AA225" i="1"/>
  <c r="AE224" i="1"/>
  <c r="AD224" i="1" l="1"/>
  <c r="AB225" i="1"/>
  <c r="X225" i="1"/>
  <c r="Y226" i="1"/>
  <c r="AG225" i="1"/>
  <c r="AF225" i="1" l="1"/>
  <c r="AA226" i="1"/>
  <c r="Z226" i="1"/>
  <c r="AC225" i="1"/>
  <c r="AE225" i="1"/>
  <c r="AD225" i="1" l="1"/>
  <c r="AG226" i="1"/>
  <c r="Y227" i="1"/>
  <c r="AB226" i="1"/>
  <c r="X226" i="1"/>
  <c r="AF226" i="1" l="1"/>
  <c r="AE226" i="1"/>
  <c r="AA227" i="1"/>
  <c r="Z227" i="1"/>
  <c r="AC226" i="1"/>
  <c r="Y228" i="1" l="1"/>
  <c r="X227" i="1"/>
  <c r="AB227" i="1"/>
  <c r="AG227" i="1"/>
  <c r="AD226" i="1"/>
  <c r="AF227" i="1" l="1"/>
  <c r="AC227" i="1"/>
  <c r="AE227" i="1"/>
  <c r="Z228" i="1"/>
  <c r="AA228" i="1"/>
  <c r="Y229" i="1" l="1"/>
  <c r="AG228" i="1"/>
  <c r="AB228" i="1"/>
  <c r="X228" i="1"/>
  <c r="AD227" i="1"/>
  <c r="AF228" i="1" l="1"/>
  <c r="AC228" i="1"/>
  <c r="AE228" i="1"/>
  <c r="AA229" i="1"/>
  <c r="Z229" i="1"/>
  <c r="Y230" i="1" l="1"/>
  <c r="X229" i="1"/>
  <c r="AG229" i="1"/>
  <c r="AB229" i="1"/>
  <c r="AD228" i="1"/>
  <c r="AF229" i="1" l="1"/>
  <c r="AE229" i="1"/>
  <c r="AC229" i="1"/>
  <c r="AA230" i="1"/>
  <c r="Z230" i="1"/>
  <c r="Y231" i="1" l="1"/>
  <c r="AG230" i="1"/>
  <c r="AB230" i="1"/>
  <c r="X230" i="1"/>
  <c r="AD229" i="1"/>
  <c r="AF230" i="1" l="1"/>
  <c r="AC230" i="1"/>
  <c r="AE230" i="1"/>
  <c r="Z231" i="1"/>
  <c r="AA231" i="1"/>
  <c r="AD230" i="1" l="1"/>
  <c r="AG231" i="1"/>
  <c r="AB231" i="1"/>
  <c r="Y232" i="1"/>
  <c r="X231" i="1"/>
  <c r="AF231" i="1" l="1"/>
  <c r="Z232" i="1"/>
  <c r="AA232" i="1"/>
  <c r="AE231" i="1"/>
  <c r="AC231" i="1"/>
  <c r="AD231" i="1" l="1"/>
  <c r="AG232" i="1"/>
  <c r="AB232" i="1"/>
  <c r="Y233" i="1"/>
  <c r="X232" i="1"/>
  <c r="AF232" i="1" l="1"/>
  <c r="AA233" i="1"/>
  <c r="Z233" i="1"/>
  <c r="AE232" i="1"/>
  <c r="AC232" i="1"/>
  <c r="Y234" i="1" l="1"/>
  <c r="AG233" i="1"/>
  <c r="X233" i="1"/>
  <c r="AB233" i="1"/>
  <c r="AD232" i="1"/>
  <c r="AF233" i="1" l="1"/>
  <c r="AE233" i="1"/>
  <c r="AC233" i="1"/>
  <c r="AA234" i="1"/>
  <c r="Z234" i="1"/>
  <c r="AG234" i="1" l="1"/>
  <c r="X234" i="1"/>
  <c r="Y235" i="1"/>
  <c r="AB234" i="1"/>
  <c r="AD233" i="1"/>
  <c r="AF234" i="1" l="1"/>
  <c r="AE234" i="1"/>
  <c r="AA235" i="1"/>
  <c r="Z235" i="1"/>
  <c r="AC234" i="1"/>
  <c r="Y236" i="1" l="1"/>
  <c r="X235" i="1"/>
  <c r="AG235" i="1"/>
  <c r="AB235" i="1"/>
  <c r="AD234" i="1"/>
  <c r="AF235" i="1" l="1"/>
  <c r="AC235" i="1"/>
  <c r="AA236" i="1"/>
  <c r="Z236" i="1"/>
  <c r="AE235" i="1"/>
  <c r="X236" i="1" l="1"/>
  <c r="Y237" i="1"/>
  <c r="AG236" i="1"/>
  <c r="AB236" i="1"/>
  <c r="AD235" i="1"/>
  <c r="AF236" i="1" l="1"/>
  <c r="AC236" i="1"/>
  <c r="AE236" i="1"/>
  <c r="AA237" i="1"/>
  <c r="Z237" i="1"/>
  <c r="X237" i="1" l="1"/>
  <c r="AB237" i="1"/>
  <c r="AG237" i="1"/>
  <c r="Y238" i="1"/>
  <c r="AD236" i="1"/>
  <c r="AF237" i="1" l="1"/>
  <c r="AA238" i="1"/>
  <c r="Z238" i="1"/>
  <c r="AC237" i="1"/>
  <c r="AE237" i="1"/>
  <c r="AB238" i="1" l="1"/>
  <c r="AG238" i="1"/>
  <c r="X238" i="1"/>
  <c r="Y239" i="1"/>
  <c r="AD237" i="1"/>
  <c r="AF238" i="1" l="1"/>
  <c r="AA239" i="1"/>
  <c r="Z239" i="1"/>
  <c r="AC238" i="1"/>
  <c r="AE238" i="1"/>
  <c r="AD238" i="1" l="1"/>
  <c r="Y240" i="1"/>
  <c r="AB239" i="1"/>
  <c r="AG239" i="1"/>
  <c r="X239" i="1"/>
  <c r="AF239" i="1" l="1"/>
  <c r="Z240" i="1"/>
  <c r="AA240" i="1"/>
  <c r="AC239" i="1"/>
  <c r="AE239" i="1"/>
  <c r="AD239" i="1" l="1"/>
  <c r="AB240" i="1"/>
  <c r="Y241" i="1"/>
  <c r="AG240" i="1"/>
  <c r="X240" i="1"/>
  <c r="AF240" i="1" l="1"/>
  <c r="AC240" i="1"/>
  <c r="AE240" i="1"/>
  <c r="Z241" i="1"/>
  <c r="AA241" i="1"/>
  <c r="AD240" i="1" l="1"/>
  <c r="AB241" i="1"/>
  <c r="AG241" i="1"/>
  <c r="X241" i="1"/>
  <c r="Y242" i="1"/>
  <c r="AF241" i="1" l="1"/>
  <c r="Z242" i="1"/>
  <c r="AA242" i="1"/>
  <c r="AC241" i="1"/>
  <c r="AE241" i="1"/>
  <c r="AD241" i="1" l="1"/>
  <c r="AB242" i="1"/>
  <c r="X242" i="1"/>
  <c r="Y243" i="1"/>
  <c r="AG242" i="1"/>
  <c r="AF242" i="1" l="1"/>
  <c r="AC242" i="1"/>
  <c r="Z243" i="1"/>
  <c r="AA243" i="1"/>
  <c r="AE242" i="1"/>
  <c r="AD242" i="1" l="1"/>
  <c r="Y244" i="1"/>
  <c r="AB243" i="1"/>
  <c r="X243" i="1"/>
  <c r="AG243" i="1"/>
  <c r="AF243" i="1" l="1"/>
  <c r="AC243" i="1"/>
  <c r="Z244" i="1"/>
  <c r="AA244" i="1"/>
  <c r="AE243" i="1"/>
  <c r="AD243" i="1" l="1"/>
  <c r="Y245" i="1"/>
  <c r="AB244" i="1"/>
  <c r="AG244" i="1"/>
  <c r="X244" i="1"/>
  <c r="AF244" i="1" l="1"/>
  <c r="AC244" i="1"/>
  <c r="AE244" i="1"/>
  <c r="Z245" i="1"/>
  <c r="AA245" i="1"/>
  <c r="AD244" i="1" l="1"/>
  <c r="AB245" i="1"/>
  <c r="X245" i="1"/>
  <c r="AG245" i="1"/>
  <c r="Y246" i="1"/>
  <c r="AF245" i="1" l="1"/>
  <c r="AE245" i="1"/>
  <c r="Z246" i="1"/>
  <c r="AA246" i="1"/>
  <c r="AC245" i="1"/>
  <c r="AG246" i="1" l="1"/>
  <c r="Y247" i="1"/>
  <c r="X246" i="1"/>
  <c r="AB246" i="1"/>
  <c r="AD245" i="1"/>
  <c r="AF246" i="1" l="1"/>
  <c r="AE246" i="1"/>
  <c r="AA247" i="1"/>
  <c r="Z247" i="1"/>
  <c r="AC246" i="1"/>
  <c r="AG247" i="1" l="1"/>
  <c r="AB247" i="1"/>
  <c r="X247" i="1"/>
  <c r="Y248" i="1"/>
  <c r="AD246" i="1"/>
  <c r="AF247" i="1" l="1"/>
  <c r="Z248" i="1"/>
  <c r="AA248" i="1"/>
  <c r="AE247" i="1"/>
  <c r="AC247" i="1"/>
  <c r="AD247" i="1" l="1"/>
  <c r="AB248" i="1"/>
  <c r="AG248" i="1"/>
  <c r="X248" i="1"/>
  <c r="Y249" i="1"/>
  <c r="AF248" i="1" l="1"/>
  <c r="Z249" i="1"/>
  <c r="AA249" i="1"/>
  <c r="AC248" i="1"/>
  <c r="AE248" i="1"/>
  <c r="AD248" i="1" l="1"/>
  <c r="AB249" i="1"/>
  <c r="AG249" i="1"/>
  <c r="Y250" i="1"/>
  <c r="X249" i="1"/>
  <c r="AF249" i="1" l="1"/>
  <c r="AE249" i="1"/>
  <c r="AA250" i="1"/>
  <c r="Z250" i="1"/>
  <c r="AC249" i="1"/>
  <c r="X250" i="1" l="1"/>
  <c r="Y251" i="1"/>
  <c r="AB250" i="1"/>
  <c r="AG250" i="1"/>
  <c r="AD249" i="1"/>
  <c r="AF250" i="1" l="1"/>
  <c r="AC250" i="1"/>
  <c r="Z251" i="1"/>
  <c r="AA251" i="1"/>
  <c r="AE250" i="1"/>
  <c r="Y252" i="1" l="1"/>
  <c r="AB251" i="1"/>
  <c r="X251" i="1"/>
  <c r="AG251" i="1"/>
  <c r="AD250" i="1"/>
  <c r="AF251" i="1" l="1"/>
  <c r="AC251" i="1"/>
  <c r="AE251" i="1"/>
  <c r="Z252" i="1"/>
  <c r="AA252" i="1"/>
  <c r="AB252" i="1" l="1"/>
  <c r="AG252" i="1"/>
  <c r="X252" i="1"/>
  <c r="Y253" i="1"/>
  <c r="AD251" i="1"/>
  <c r="AF252" i="1" l="1"/>
  <c r="Z253" i="1"/>
  <c r="AA253" i="1"/>
  <c r="AC252" i="1"/>
  <c r="AE252" i="1"/>
  <c r="AD252" i="1" l="1"/>
  <c r="Y254" i="1"/>
  <c r="X253" i="1"/>
  <c r="AB253" i="1"/>
  <c r="AG253" i="1"/>
  <c r="AF253" i="1" l="1"/>
  <c r="Z254" i="1"/>
  <c r="AA254" i="1"/>
  <c r="AC253" i="1"/>
  <c r="AE253" i="1"/>
  <c r="AD253" i="1" l="1"/>
  <c r="AG254" i="1"/>
  <c r="Y255" i="1"/>
  <c r="AB254" i="1"/>
  <c r="X254" i="1"/>
  <c r="AF254" i="1" l="1"/>
  <c r="AA255" i="1"/>
  <c r="Z255" i="1"/>
  <c r="AE254" i="1"/>
  <c r="AC254" i="1"/>
  <c r="AD254" i="1" l="1"/>
  <c r="AB255" i="1"/>
  <c r="Y256" i="1"/>
  <c r="X255" i="1"/>
  <c r="AG255" i="1"/>
  <c r="AF255" i="1" l="1"/>
  <c r="AA256" i="1"/>
  <c r="Z256" i="1"/>
  <c r="AC255" i="1"/>
  <c r="AE255" i="1"/>
  <c r="AD255" i="1" l="1"/>
  <c r="Y257" i="1"/>
  <c r="AB256" i="1"/>
  <c r="AG256" i="1"/>
  <c r="X256" i="1"/>
  <c r="AF256" i="1" l="1"/>
  <c r="AA257" i="1"/>
  <c r="Z257" i="1"/>
  <c r="AC256" i="1"/>
  <c r="AE256" i="1"/>
  <c r="AG257" i="1" l="1"/>
  <c r="AB257" i="1"/>
  <c r="X257" i="1"/>
  <c r="Y258" i="1"/>
  <c r="AD256" i="1"/>
  <c r="AF257" i="1" l="1"/>
  <c r="AE257" i="1"/>
  <c r="Z258" i="1"/>
  <c r="AA258" i="1"/>
  <c r="AC257" i="1"/>
  <c r="AD257" i="1" l="1"/>
  <c r="AG258" i="1"/>
  <c r="AB258" i="1"/>
  <c r="X258" i="1"/>
  <c r="Y259" i="1"/>
  <c r="AF258" i="1" l="1"/>
  <c r="AE258" i="1"/>
  <c r="Z259" i="1"/>
  <c r="AA259" i="1"/>
  <c r="AC258" i="1"/>
  <c r="AG259" i="1" l="1"/>
  <c r="X259" i="1"/>
  <c r="AB259" i="1"/>
  <c r="Y260" i="1"/>
  <c r="AD258" i="1"/>
  <c r="AF259" i="1" l="1"/>
  <c r="AA260" i="1"/>
  <c r="Z260" i="1"/>
  <c r="AE259" i="1"/>
  <c r="AC259" i="1"/>
  <c r="AG260" i="1" l="1"/>
  <c r="AB260" i="1"/>
  <c r="Y261" i="1"/>
  <c r="X260" i="1"/>
  <c r="AD259" i="1"/>
  <c r="AF260" i="1" l="1"/>
  <c r="AE260" i="1"/>
  <c r="AA261" i="1"/>
  <c r="Z261" i="1"/>
  <c r="AC260" i="1"/>
  <c r="AG261" i="1" l="1"/>
  <c r="Y262" i="1"/>
  <c r="AB261" i="1"/>
  <c r="X261" i="1"/>
  <c r="AD260" i="1"/>
  <c r="AF261" i="1" l="1"/>
  <c r="AE261" i="1"/>
  <c r="Z262" i="1"/>
  <c r="AA262" i="1"/>
  <c r="AC261" i="1"/>
  <c r="AD261" i="1" l="1"/>
  <c r="Y263" i="1"/>
  <c r="AB262" i="1"/>
  <c r="X262" i="1"/>
  <c r="AG262" i="1"/>
  <c r="AF262" i="1" l="1"/>
  <c r="AE262" i="1"/>
  <c r="AC262" i="1"/>
  <c r="AA263" i="1"/>
  <c r="Z263" i="1"/>
  <c r="AG263" i="1" l="1"/>
  <c r="Y264" i="1"/>
  <c r="X263" i="1"/>
  <c r="AB263" i="1"/>
  <c r="AD262" i="1"/>
  <c r="AF263" i="1" l="1"/>
  <c r="AE263" i="1"/>
  <c r="Z264" i="1"/>
  <c r="AA264" i="1"/>
  <c r="AC263" i="1"/>
  <c r="AG264" i="1" l="1"/>
  <c r="X264" i="1"/>
  <c r="AB264" i="1"/>
  <c r="Y265" i="1"/>
  <c r="AD263" i="1"/>
  <c r="AF264" i="1" l="1"/>
  <c r="Z265" i="1"/>
  <c r="AA265" i="1"/>
  <c r="AE264" i="1"/>
  <c r="AC264" i="1"/>
  <c r="AG265" i="1" l="1"/>
  <c r="AB265" i="1"/>
  <c r="X265" i="1"/>
  <c r="Y266" i="1"/>
  <c r="AD264" i="1"/>
  <c r="AF265" i="1" l="1"/>
  <c r="Z266" i="1"/>
  <c r="AA266" i="1"/>
  <c r="AE265" i="1"/>
  <c r="AC265" i="1"/>
  <c r="AD265" i="1" l="1"/>
  <c r="Y267" i="1"/>
  <c r="AB266" i="1"/>
  <c r="AG266" i="1"/>
  <c r="X266" i="1"/>
  <c r="AF266" i="1" l="1"/>
  <c r="AC266" i="1"/>
  <c r="AE266" i="1"/>
  <c r="AA267" i="1"/>
  <c r="Z267" i="1"/>
  <c r="AD266" i="1" l="1"/>
  <c r="AG267" i="1"/>
  <c r="AB267" i="1"/>
  <c r="Y268" i="1"/>
  <c r="X267" i="1"/>
  <c r="AF267" i="1" l="1"/>
  <c r="Z268" i="1"/>
  <c r="AA268" i="1"/>
  <c r="AE267" i="1"/>
  <c r="AC267" i="1"/>
  <c r="AD267" i="1" l="1"/>
  <c r="AG268" i="1"/>
  <c r="Y269" i="1"/>
  <c r="X268" i="1"/>
  <c r="AB268" i="1"/>
  <c r="AF268" i="1" l="1"/>
  <c r="AC268" i="1"/>
  <c r="AE268" i="1"/>
  <c r="AA269" i="1"/>
  <c r="AB104" i="2" s="1"/>
  <c r="Z104" i="2"/>
  <c r="Z269" i="1"/>
  <c r="Y270" i="1" l="1"/>
  <c r="X269" i="1"/>
  <c r="Y104" i="2" s="1"/>
  <c r="AA104" i="2"/>
  <c r="AB269" i="1"/>
  <c r="AG269" i="1"/>
  <c r="AD268" i="1"/>
  <c r="AF269" i="1" l="1"/>
  <c r="AH104" i="2"/>
  <c r="AC269" i="1"/>
  <c r="AD104" i="2" s="1"/>
  <c r="AE269" i="1"/>
  <c r="AC104" i="2"/>
  <c r="Z270" i="1"/>
  <c r="AA270" i="1"/>
  <c r="AB105" i="2" s="1"/>
  <c r="Z105" i="2"/>
  <c r="AD269" i="1" l="1"/>
  <c r="AE104" i="2" s="1"/>
  <c r="AF104" i="2"/>
  <c r="Y271" i="1"/>
  <c r="AG270" i="1"/>
  <c r="AB270" i="1"/>
  <c r="X270" i="1"/>
  <c r="Y105" i="2" s="1"/>
  <c r="AA105" i="2"/>
  <c r="AF270" i="1" l="1"/>
  <c r="AH105" i="2"/>
  <c r="AC270" i="1"/>
  <c r="AD105" i="2" s="1"/>
  <c r="Z271" i="1"/>
  <c r="AA271" i="1"/>
  <c r="AB106" i="2" s="1"/>
  <c r="Z106" i="2"/>
  <c r="AC105" i="2"/>
  <c r="AE270" i="1"/>
  <c r="AA106" i="2" l="1"/>
  <c r="Y272" i="1"/>
  <c r="AB271" i="1"/>
  <c r="AG271" i="1"/>
  <c r="X271" i="1"/>
  <c r="Y106" i="2" s="1"/>
  <c r="AD270" i="1"/>
  <c r="AE105" i="2" s="1"/>
  <c r="AF105" i="2"/>
  <c r="AF271" i="1" l="1"/>
  <c r="AH106" i="2"/>
  <c r="AC271" i="1"/>
  <c r="AD106" i="2" s="1"/>
  <c r="AC106" i="2"/>
  <c r="AE271" i="1"/>
  <c r="Z272" i="1"/>
  <c r="Z107" i="2"/>
  <c r="AA272" i="1"/>
  <c r="AB107" i="2" s="1"/>
  <c r="AD271" i="1" l="1"/>
  <c r="AE106" i="2" s="1"/>
  <c r="AF106" i="2"/>
  <c r="AG272" i="1"/>
  <c r="AA107" i="2"/>
  <c r="AB272" i="1"/>
  <c r="Y273" i="1"/>
  <c r="X272" i="1"/>
  <c r="Y107" i="2" s="1"/>
  <c r="AF272" i="1" l="1"/>
  <c r="AH107" i="2"/>
  <c r="Z273" i="1"/>
  <c r="AA273" i="1"/>
  <c r="AB108" i="2" s="1"/>
  <c r="Z108" i="2"/>
  <c r="AC272" i="1"/>
  <c r="AD107" i="2" s="1"/>
  <c r="AE272" i="1"/>
  <c r="AC107" i="2"/>
  <c r="AD272" i="1" l="1"/>
  <c r="AE107" i="2" s="1"/>
  <c r="AF107" i="2"/>
  <c r="AB273" i="1"/>
  <c r="AG273" i="1"/>
  <c r="AA108" i="2"/>
  <c r="X273" i="1"/>
  <c r="Y108" i="2" s="1"/>
  <c r="Y274" i="1"/>
  <c r="AF273" i="1" l="1"/>
  <c r="AH108" i="2"/>
  <c r="AC273" i="1"/>
  <c r="AD108" i="2" s="1"/>
  <c r="AE273" i="1"/>
  <c r="AC108" i="2"/>
  <c r="Z274" i="1"/>
  <c r="Z109" i="2"/>
  <c r="AA274" i="1"/>
  <c r="AB109" i="2" s="1"/>
  <c r="AF108" i="2" l="1"/>
  <c r="AD273" i="1"/>
  <c r="AE108" i="2" s="1"/>
  <c r="Y275" i="1"/>
  <c r="AG274" i="1"/>
  <c r="AB274" i="1"/>
  <c r="X274" i="1"/>
  <c r="Y109" i="2" s="1"/>
  <c r="AA109" i="2"/>
  <c r="AF274" i="1" l="1"/>
  <c r="AH109" i="2"/>
  <c r="AC109" i="2"/>
  <c r="AE274" i="1"/>
  <c r="Z110" i="2"/>
  <c r="Z275" i="1"/>
  <c r="AA275" i="1"/>
  <c r="AB110" i="2" s="1"/>
  <c r="AC274" i="1"/>
  <c r="AD109" i="2" s="1"/>
  <c r="AG275" i="1" l="1"/>
  <c r="AA110" i="2"/>
  <c r="AB275" i="1"/>
  <c r="X275" i="1"/>
  <c r="Y110" i="2" s="1"/>
  <c r="Y276" i="1"/>
  <c r="AF109" i="2"/>
  <c r="AD274" i="1"/>
  <c r="AE109" i="2" s="1"/>
  <c r="AF275" i="1" l="1"/>
  <c r="AH110" i="2"/>
  <c r="Z111" i="2"/>
  <c r="Z276" i="1"/>
  <c r="AA276" i="1"/>
  <c r="AB111" i="2" s="1"/>
  <c r="AC110" i="2"/>
  <c r="AE275" i="1"/>
  <c r="AC275" i="1"/>
  <c r="AD110" i="2" s="1"/>
  <c r="AB276" i="1" l="1"/>
  <c r="AG276" i="1"/>
  <c r="AA111" i="2"/>
  <c r="X276" i="1"/>
  <c r="Y111" i="2" s="1"/>
  <c r="Y277" i="1"/>
  <c r="AD275" i="1"/>
  <c r="AE110" i="2" s="1"/>
  <c r="AF110" i="2"/>
  <c r="AF276" i="1" l="1"/>
  <c r="AH111" i="2"/>
  <c r="Z277" i="1"/>
  <c r="Z112" i="2"/>
  <c r="AA277" i="1"/>
  <c r="AB112" i="2" s="1"/>
  <c r="AC276" i="1"/>
  <c r="AD111" i="2" s="1"/>
  <c r="AC111" i="2"/>
  <c r="AE276" i="1"/>
  <c r="AD276" i="1" l="1"/>
  <c r="AE111" i="2" s="1"/>
  <c r="AF111" i="2"/>
  <c r="Y278" i="1"/>
  <c r="AA112" i="2"/>
  <c r="AB277" i="1"/>
  <c r="X277" i="1"/>
  <c r="Y112" i="2" s="1"/>
  <c r="AG277" i="1"/>
  <c r="AF277" i="1" l="1"/>
  <c r="AH112" i="2"/>
  <c r="AC277" i="1"/>
  <c r="AD112" i="2" s="1"/>
  <c r="Z278" i="1"/>
  <c r="Z113" i="2"/>
  <c r="AA278" i="1"/>
  <c r="AB113" i="2" s="1"/>
  <c r="AC112" i="2"/>
  <c r="AE277" i="1"/>
  <c r="AD277" i="1" l="1"/>
  <c r="AE112" i="2" s="1"/>
  <c r="AF112" i="2"/>
  <c r="AB278" i="1"/>
  <c r="AA113" i="2"/>
  <c r="Y279" i="1"/>
  <c r="AG278" i="1"/>
  <c r="X278" i="1"/>
  <c r="Y113" i="2" s="1"/>
  <c r="AF278" i="1" l="1"/>
  <c r="AH113" i="2"/>
  <c r="Z279" i="1"/>
  <c r="AA279" i="1"/>
  <c r="AB114" i="2" s="1"/>
  <c r="Z114" i="2"/>
  <c r="AE278" i="1"/>
  <c r="AC113" i="2"/>
  <c r="AC278" i="1"/>
  <c r="AD113" i="2" s="1"/>
  <c r="AD278" i="1" l="1"/>
  <c r="AE113" i="2" s="1"/>
  <c r="AF113" i="2"/>
  <c r="AG279" i="1"/>
  <c r="AA114" i="2"/>
  <c r="X279" i="1"/>
  <c r="Y114" i="2" s="1"/>
  <c r="AB279" i="1"/>
  <c r="Y280" i="1"/>
  <c r="AF279" i="1" l="1"/>
  <c r="AH114" i="2"/>
  <c r="Z280" i="1"/>
  <c r="AA280" i="1"/>
  <c r="AE279" i="1"/>
  <c r="AC114" i="2"/>
  <c r="AC279" i="1"/>
  <c r="AD114" i="2" s="1"/>
  <c r="AF114" i="2" l="1"/>
  <c r="AD279" i="1"/>
  <c r="AE114" i="2" s="1"/>
  <c r="Y281" i="1"/>
  <c r="AG280" i="1"/>
  <c r="AF280" i="1" s="1"/>
  <c r="X280" i="1"/>
  <c r="AB280" i="1"/>
  <c r="AE280" i="1" s="1"/>
  <c r="AD280" i="1" s="1"/>
  <c r="AC280" i="1" l="1"/>
  <c r="Z281" i="1"/>
  <c r="AA281" i="1"/>
  <c r="AB281" i="1" l="1"/>
  <c r="AE281" i="1" s="1"/>
  <c r="AD281" i="1" s="1"/>
  <c r="Y282" i="1"/>
  <c r="AG281" i="1"/>
  <c r="AF281" i="1" s="1"/>
  <c r="X281" i="1"/>
  <c r="AC281" i="1" l="1"/>
  <c r="AA282" i="1"/>
  <c r="Z282" i="1"/>
  <c r="AG282" i="1" l="1"/>
  <c r="AF282" i="1" s="1"/>
  <c r="X282" i="1"/>
  <c r="AB282" i="1"/>
  <c r="AE282" i="1" s="1"/>
  <c r="AD282" i="1" s="1"/>
  <c r="Y283" i="1"/>
  <c r="AC282" i="1" l="1"/>
  <c r="AA283" i="1"/>
  <c r="Z283" i="1"/>
  <c r="AB283" i="1" l="1"/>
  <c r="AE283" i="1" s="1"/>
  <c r="AD283" i="1" s="1"/>
  <c r="AG283" i="1"/>
  <c r="AF283" i="1" s="1"/>
  <c r="X283" i="1"/>
  <c r="Y284" i="1"/>
  <c r="AC283" i="1" l="1"/>
  <c r="AA284" i="1"/>
  <c r="Z284" i="1"/>
  <c r="AG284" i="1" l="1"/>
  <c r="AF284" i="1" s="1"/>
  <c r="Y285" i="1"/>
  <c r="X284" i="1"/>
  <c r="AB284" i="1"/>
  <c r="AE284" i="1" s="1"/>
  <c r="AD284" i="1" s="1"/>
  <c r="AC284" i="1" l="1"/>
  <c r="Z285" i="1"/>
  <c r="AA285" i="1"/>
  <c r="AB285" i="1" l="1"/>
  <c r="AE285" i="1" s="1"/>
  <c r="AD285" i="1" s="1"/>
  <c r="X285" i="1"/>
  <c r="Y286" i="1"/>
  <c r="AG285" i="1"/>
  <c r="AF285" i="1" s="1"/>
  <c r="AC285" i="1" l="1"/>
  <c r="AA286" i="1"/>
  <c r="Z286" i="1"/>
  <c r="AB286" i="1" l="1"/>
  <c r="AE286" i="1" s="1"/>
  <c r="AD286" i="1" s="1"/>
  <c r="X286" i="1"/>
  <c r="AG286" i="1"/>
  <c r="AF286" i="1" s="1"/>
  <c r="Y287" i="1"/>
  <c r="AC286" i="1" l="1"/>
  <c r="AA287" i="1"/>
  <c r="Z287" i="1"/>
  <c r="X287" i="1" l="1"/>
  <c r="AB287" i="1"/>
  <c r="AE287" i="1" s="1"/>
  <c r="AD287" i="1" s="1"/>
  <c r="Y288" i="1"/>
  <c r="AG287" i="1"/>
  <c r="AF287" i="1" s="1"/>
  <c r="AC287" i="1" l="1"/>
  <c r="AA288" i="1"/>
  <c r="Z288" i="1"/>
  <c r="AB288" i="1" l="1"/>
  <c r="AE288" i="1" s="1"/>
  <c r="AD288" i="1" s="1"/>
  <c r="Y289" i="1"/>
  <c r="X288" i="1"/>
  <c r="AG288" i="1"/>
  <c r="AF288" i="1" s="1"/>
  <c r="AC288" i="1" l="1"/>
  <c r="Z289" i="1"/>
  <c r="AA289" i="1"/>
  <c r="AB289" i="1" l="1"/>
  <c r="AE289" i="1" s="1"/>
  <c r="AD289" i="1" s="1"/>
  <c r="X289" i="1"/>
  <c r="Y290" i="1"/>
  <c r="AG289" i="1"/>
  <c r="AF289" i="1" s="1"/>
  <c r="AC289" i="1" l="1"/>
  <c r="AA290" i="1"/>
  <c r="Z290" i="1"/>
  <c r="AB290" i="1" l="1"/>
  <c r="AE290" i="1" s="1"/>
  <c r="AD290" i="1" s="1"/>
  <c r="AG290" i="1"/>
  <c r="AF290" i="1" s="1"/>
  <c r="X290" i="1"/>
  <c r="Y291" i="1"/>
  <c r="AC290" i="1" l="1"/>
  <c r="AA291" i="1"/>
  <c r="Z291" i="1"/>
  <c r="AB291" i="1" l="1"/>
  <c r="AE291" i="1" s="1"/>
  <c r="AD291" i="1" s="1"/>
  <c r="Y292" i="1"/>
  <c r="X291" i="1"/>
  <c r="AG291" i="1"/>
  <c r="AF291" i="1" s="1"/>
  <c r="AC291" i="1" l="1"/>
  <c r="Z292" i="1"/>
  <c r="AA292" i="1"/>
  <c r="X292" i="1" l="1"/>
  <c r="AG292" i="1"/>
  <c r="AF292" i="1" s="1"/>
  <c r="AB292" i="1"/>
  <c r="AE292" i="1" s="1"/>
  <c r="AD292" i="1" s="1"/>
  <c r="Y293" i="1"/>
  <c r="AC292" i="1" l="1"/>
  <c r="Z293" i="1"/>
  <c r="AA293" i="1"/>
  <c r="AG293" i="1" l="1"/>
  <c r="AF293" i="1" s="1"/>
  <c r="AB293" i="1"/>
  <c r="AE293" i="1" s="1"/>
  <c r="AD293" i="1" s="1"/>
  <c r="Y294" i="1"/>
  <c r="X293" i="1"/>
  <c r="AC293" i="1" l="1"/>
  <c r="AA294" i="1"/>
  <c r="Z294" i="1"/>
  <c r="AG294" i="1" l="1"/>
  <c r="AF294" i="1" s="1"/>
  <c r="X294" i="1"/>
  <c r="AB294" i="1"/>
  <c r="AE294" i="1" s="1"/>
  <c r="AD294" i="1" s="1"/>
  <c r="Y295" i="1"/>
  <c r="AC294" i="1" l="1"/>
  <c r="Z295" i="1"/>
  <c r="AA295" i="1"/>
  <c r="X295" i="1" l="1"/>
  <c r="Y296" i="1"/>
  <c r="AG295" i="1"/>
  <c r="AF295" i="1" s="1"/>
  <c r="AB295" i="1"/>
  <c r="AE295" i="1" s="1"/>
  <c r="AD295" i="1" s="1"/>
  <c r="AC295" i="1" l="1"/>
  <c r="Z296" i="1"/>
  <c r="AA296" i="1"/>
  <c r="X296" i="1" l="1"/>
  <c r="Y297" i="1"/>
  <c r="AB296" i="1"/>
  <c r="AE296" i="1" s="1"/>
  <c r="AD296" i="1" s="1"/>
  <c r="AG296" i="1"/>
  <c r="AF296" i="1" s="1"/>
  <c r="AC296" i="1" l="1"/>
  <c r="AA297" i="1"/>
  <c r="Z297" i="1"/>
  <c r="AB297" i="1" l="1"/>
  <c r="AE297" i="1" s="1"/>
  <c r="AD297" i="1" s="1"/>
  <c r="X297" i="1"/>
  <c r="AG297" i="1"/>
  <c r="AF297" i="1" s="1"/>
  <c r="Y298" i="1"/>
  <c r="AC297" i="1" l="1"/>
  <c r="Z298" i="1"/>
  <c r="AA298" i="1"/>
  <c r="AB298" i="1" l="1"/>
  <c r="AE298" i="1" s="1"/>
  <c r="AD298" i="1" s="1"/>
  <c r="AG298" i="1"/>
  <c r="AF298" i="1" s="1"/>
  <c r="Y299" i="1"/>
  <c r="X298" i="1"/>
  <c r="AC298" i="1" l="1"/>
  <c r="AA299" i="1"/>
  <c r="Z299" i="1"/>
  <c r="AB299" i="1" l="1"/>
  <c r="AE299" i="1" s="1"/>
  <c r="AD299" i="1" s="1"/>
  <c r="Y300" i="1"/>
  <c r="X299" i="1"/>
  <c r="AG299" i="1"/>
  <c r="AF299" i="1" s="1"/>
  <c r="AC299" i="1" l="1"/>
  <c r="Z300" i="1"/>
  <c r="AA300" i="1"/>
  <c r="X300" i="1" l="1"/>
  <c r="AG300" i="1"/>
  <c r="AF300" i="1" s="1"/>
  <c r="AB300" i="1"/>
  <c r="AE300" i="1" s="1"/>
  <c r="AD300" i="1" s="1"/>
  <c r="Y301" i="1"/>
  <c r="AC300" i="1" l="1"/>
  <c r="AA301" i="1"/>
  <c r="Z301" i="1"/>
  <c r="X301" i="1" l="1"/>
  <c r="AB301" i="1"/>
  <c r="AE301" i="1" s="1"/>
  <c r="AD301" i="1" s="1"/>
  <c r="AG301" i="1"/>
  <c r="AF301" i="1" s="1"/>
  <c r="AC301" i="1" l="1"/>
  <c r="AE9" i="2" l="1"/>
</calcChain>
</file>

<file path=xl/comments1.xml><?xml version="1.0" encoding="utf-8"?>
<comments xmlns="http://schemas.openxmlformats.org/spreadsheetml/2006/main">
  <authors>
    <author>Pedro Femia</author>
  </authors>
  <commentList>
    <comment ref="C3" authorId="0" shapeId="0">
      <text>
        <r>
          <rPr>
            <sz val="9"/>
            <color indexed="81"/>
            <rFont val="Tahoma"/>
            <family val="2"/>
          </rPr>
          <t>Tamaño máximo de muestra: n=150</t>
        </r>
      </text>
    </comment>
    <comment ref="U6" authorId="0" shapeId="0">
      <text>
        <r>
          <rPr>
            <sz val="9"/>
            <color indexed="81"/>
            <rFont val="Tahoma"/>
            <family val="2"/>
          </rPr>
          <t>Número de intervalos recomendados dado el tamaño de muestra</t>
        </r>
      </text>
    </comment>
  </commentList>
</comments>
</file>

<file path=xl/sharedStrings.xml><?xml version="1.0" encoding="utf-8"?>
<sst xmlns="http://schemas.openxmlformats.org/spreadsheetml/2006/main" count="271" uniqueCount="217">
  <si>
    <t>UTILIDADES ESTADÍSTICAS</t>
  </si>
  <si>
    <t>©</t>
  </si>
  <si>
    <t>web</t>
  </si>
  <si>
    <t>Medidas descriptivas y agrupación en intervalos</t>
  </si>
  <si>
    <t>Bioestadística</t>
  </si>
  <si>
    <t>Facultad de Medicina - Universidad de Granada</t>
  </si>
  <si>
    <t>Datos</t>
  </si>
  <si>
    <t>ordenados</t>
  </si>
  <si>
    <t>cuadrados</t>
  </si>
  <si>
    <t>Log</t>
  </si>
  <si>
    <t>X</t>
  </si>
  <si>
    <t>X(i)</t>
  </si>
  <si>
    <t>X²</t>
  </si>
  <si>
    <t>Ln(X)</t>
  </si>
  <si>
    <t>Medida</t>
  </si>
  <si>
    <t>Agrupación en intervalos de clase</t>
  </si>
  <si>
    <t xml:space="preserve">n </t>
  </si>
  <si>
    <t>=</t>
  </si>
  <si>
    <t>- Otras medias</t>
  </si>
  <si>
    <t>- Número de clases a formar</t>
  </si>
  <si>
    <t>- Tabla de Datos agrupados</t>
  </si>
  <si>
    <t>Media</t>
  </si>
  <si>
    <t>Media aritmética</t>
  </si>
  <si>
    <t xml:space="preserve">Clases </t>
  </si>
  <si>
    <t>Mediana</t>
  </si>
  <si>
    <t>Media Geométrica</t>
  </si>
  <si>
    <t>Con cpc (S/N)</t>
  </si>
  <si>
    <t>Lim Inf</t>
  </si>
  <si>
    <t>Lim Sup</t>
  </si>
  <si>
    <t>Lreal-</t>
  </si>
  <si>
    <t>Lreal+</t>
  </si>
  <si>
    <t>Marca</t>
  </si>
  <si>
    <t>flag</t>
  </si>
  <si>
    <t>Var</t>
  </si>
  <si>
    <t>Media Armónica</t>
  </si>
  <si>
    <t>DT</t>
  </si>
  <si>
    <t>- Posibilidades</t>
  </si>
  <si>
    <t>CV</t>
  </si>
  <si>
    <t>Unidades/intervalo</t>
  </si>
  <si>
    <t>min-i</t>
  </si>
  <si>
    <t>max+i</t>
  </si>
  <si>
    <t>Opcion</t>
  </si>
  <si>
    <t>min</t>
  </si>
  <si>
    <t>max</t>
  </si>
  <si>
    <t>Sumas</t>
  </si>
  <si>
    <t>n</t>
  </si>
  <si>
    <r>
      <t>S (</t>
    </r>
    <r>
      <rPr>
        <sz val="10"/>
        <rFont val="Arial"/>
        <family val="2"/>
      </rPr>
      <t>xi )</t>
    </r>
  </si>
  <si>
    <r>
      <t xml:space="preserve">( S </t>
    </r>
    <r>
      <rPr>
        <sz val="10"/>
        <rFont val="Arial"/>
        <family val="2"/>
      </rPr>
      <t>xi )²</t>
    </r>
  </si>
  <si>
    <r>
      <t>( S</t>
    </r>
    <r>
      <rPr>
        <sz val="10"/>
        <rFont val="Arial"/>
        <family val="2"/>
      </rPr>
      <t xml:space="preserve"> xi )² / n</t>
    </r>
  </si>
  <si>
    <r>
      <t xml:space="preserve">S </t>
    </r>
    <r>
      <rPr>
        <sz val="10"/>
        <rFont val="Arial"/>
        <family val="2"/>
      </rPr>
      <t xml:space="preserve">xi² </t>
    </r>
  </si>
  <si>
    <r>
      <t>S</t>
    </r>
    <r>
      <rPr>
        <sz val="10"/>
        <rFont val="Arial"/>
        <family val="2"/>
      </rPr>
      <t xml:space="preserve"> xi²   -</t>
    </r>
  </si>
  <si>
    <r>
      <t xml:space="preserve">( S </t>
    </r>
    <r>
      <rPr>
        <sz val="10"/>
        <rFont val="Arial"/>
        <family val="2"/>
      </rPr>
      <t>xi  )²/ n =</t>
    </r>
  </si>
  <si>
    <t>)</t>
  </si>
  <si>
    <t>Percentiles</t>
  </si>
  <si>
    <t>Posición</t>
  </si>
  <si>
    <t>Q1</t>
  </si>
  <si>
    <t>- Selección actual</t>
  </si>
  <si>
    <t>interv</t>
  </si>
  <si>
    <t>Clases =</t>
  </si>
  <si>
    <t>Q3</t>
  </si>
  <si>
    <t>cpc</t>
  </si>
  <si>
    <t>Min</t>
  </si>
  <si>
    <t>a</t>
  </si>
  <si>
    <t>Max</t>
  </si>
  <si>
    <t>Intervalo</t>
  </si>
  <si>
    <t>direcciones</t>
  </si>
  <si>
    <r>
      <t xml:space="preserve">Seleccione una de las opciones marcadas con </t>
    </r>
    <r>
      <rPr>
        <b/>
        <sz val="10"/>
        <rFont val="Arial"/>
        <family val="2"/>
      </rPr>
      <t>&lt;</t>
    </r>
  </si>
  <si>
    <r>
      <t>n*</t>
    </r>
    <r>
      <rPr>
        <sz val="10"/>
        <color indexed="9"/>
        <rFont val="Symbol"/>
        <family val="1"/>
        <charset val="2"/>
      </rPr>
      <t>a</t>
    </r>
  </si>
  <si>
    <r>
      <t>- Cálculo del P</t>
    </r>
    <r>
      <rPr>
        <b/>
        <sz val="10"/>
        <rFont val="Symbol"/>
        <family val="1"/>
        <charset val="2"/>
      </rPr>
      <t>a:</t>
    </r>
  </si>
  <si>
    <r>
      <t>P</t>
    </r>
    <r>
      <rPr>
        <sz val="10"/>
        <rFont val="Symbol"/>
        <family val="1"/>
        <charset val="2"/>
      </rPr>
      <t>a</t>
    </r>
  </si>
  <si>
    <t>fi</t>
  </si>
  <si>
    <t>Fi</t>
  </si>
  <si>
    <r>
      <t>- Cálculo del P</t>
    </r>
    <r>
      <rPr>
        <b/>
        <sz val="10"/>
        <rFont val="Symbol"/>
        <family val="1"/>
        <charset val="2"/>
      </rPr>
      <t>a</t>
    </r>
    <r>
      <rPr>
        <b/>
        <sz val="10"/>
        <rFont val="Arial"/>
        <family val="2"/>
      </rPr>
      <t>:</t>
    </r>
  </si>
  <si>
    <t>Pedro Femia Marzo</t>
  </si>
  <si>
    <t>Universidad de Granada</t>
  </si>
  <si>
    <t>pfemia@ugr.es</t>
  </si>
  <si>
    <t/>
  </si>
  <si>
    <t>S</t>
  </si>
  <si>
    <t>Direccionamiento indirecto</t>
  </si>
  <si>
    <t>Amplitud</t>
  </si>
  <si>
    <t>unidades</t>
  </si>
  <si>
    <t>Regla de Sturges sobre el número de clases a realizar</t>
  </si>
  <si>
    <t>Sturges:</t>
  </si>
  <si>
    <t>Anexo</t>
  </si>
  <si>
    <t>( Amplitud=</t>
  </si>
  <si>
    <t>Tamaño de muestra</t>
  </si>
  <si>
    <t>Scott:</t>
  </si>
  <si>
    <t>Diaconis:</t>
  </si>
  <si>
    <r>
      <t>S</t>
    </r>
    <r>
      <rPr>
        <sz val="10"/>
        <rFont val="Arial"/>
        <family val="2"/>
      </rPr>
      <t xml:space="preserve"> x</t>
    </r>
    <r>
      <rPr>
        <vertAlign val="subscript"/>
        <sz val="10"/>
        <rFont val="Arial"/>
        <family val="2"/>
      </rPr>
      <t>i</t>
    </r>
    <r>
      <rPr>
        <sz val="10"/>
        <rFont val="Arial"/>
        <family val="2"/>
      </rPr>
      <t xml:space="preserve">² </t>
    </r>
  </si>
  <si>
    <r>
      <t xml:space="preserve">S </t>
    </r>
    <r>
      <rPr>
        <sz val="10"/>
        <rFont val="Arial"/>
        <family val="2"/>
      </rPr>
      <t>x</t>
    </r>
    <r>
      <rPr>
        <vertAlign val="subscript"/>
        <sz val="10"/>
        <rFont val="Arial"/>
        <family val="2"/>
      </rPr>
      <t>i</t>
    </r>
  </si>
  <si>
    <r>
      <t>(</t>
    </r>
    <r>
      <rPr>
        <sz val="10"/>
        <rFont val="Symbol"/>
        <family val="1"/>
        <charset val="2"/>
      </rPr>
      <t xml:space="preserve"> S</t>
    </r>
    <r>
      <rPr>
        <sz val="10"/>
        <rFont val="Arial"/>
        <family val="2"/>
      </rPr>
      <t xml:space="preserve"> x</t>
    </r>
    <r>
      <rPr>
        <vertAlign val="subscript"/>
        <sz val="10"/>
        <rFont val="Arial"/>
        <family val="2"/>
      </rPr>
      <t xml:space="preserve">i </t>
    </r>
    <r>
      <rPr>
        <sz val="10"/>
        <rFont val="Arial"/>
        <family val="2"/>
      </rPr>
      <t>)²</t>
    </r>
  </si>
  <si>
    <r>
      <t>(</t>
    </r>
    <r>
      <rPr>
        <sz val="10"/>
        <rFont val="Symbol"/>
        <family val="1"/>
        <charset val="2"/>
      </rPr>
      <t xml:space="preserve"> S</t>
    </r>
    <r>
      <rPr>
        <sz val="10"/>
        <rFont val="Arial"/>
        <family val="2"/>
      </rPr>
      <t xml:space="preserve"> x</t>
    </r>
    <r>
      <rPr>
        <vertAlign val="subscript"/>
        <sz val="10"/>
        <rFont val="Arial"/>
        <family val="2"/>
      </rPr>
      <t xml:space="preserve">i </t>
    </r>
    <r>
      <rPr>
        <sz val="10"/>
        <rFont val="Arial"/>
        <family val="2"/>
      </rPr>
      <t>)² / n</t>
    </r>
  </si>
  <si>
    <r>
      <t>S</t>
    </r>
    <r>
      <rPr>
        <sz val="10"/>
        <rFont val="Arial"/>
        <family val="2"/>
      </rPr>
      <t xml:space="preserve"> x</t>
    </r>
    <r>
      <rPr>
        <vertAlign val="subscript"/>
        <sz val="10"/>
        <rFont val="Arial"/>
        <family val="2"/>
      </rPr>
      <t>i</t>
    </r>
    <r>
      <rPr>
        <sz val="10"/>
        <rFont val="Arial"/>
        <family val="2"/>
      </rPr>
      <t>²   -</t>
    </r>
  </si>
  <si>
    <r>
      <t xml:space="preserve">( </t>
    </r>
    <r>
      <rPr>
        <sz val="10"/>
        <rFont val="Symbol"/>
        <family val="1"/>
        <charset val="2"/>
      </rPr>
      <t>S</t>
    </r>
    <r>
      <rPr>
        <sz val="10"/>
        <rFont val="Arial"/>
        <family val="2"/>
      </rPr>
      <t xml:space="preserve"> x</t>
    </r>
    <r>
      <rPr>
        <vertAlign val="subscript"/>
        <sz val="10"/>
        <rFont val="Arial"/>
        <family val="2"/>
      </rPr>
      <t>i</t>
    </r>
    <r>
      <rPr>
        <sz val="10"/>
        <rFont val="Arial"/>
        <family val="2"/>
      </rPr>
      <t xml:space="preserve">  )²/ n =</t>
    </r>
  </si>
  <si>
    <t>Utilidades Estadísticas /</t>
  </si>
  <si>
    <t>Descrip</t>
  </si>
  <si>
    <t>Medidas descriptivas para una variable cuantitativa</t>
  </si>
  <si>
    <t>Referencia:</t>
  </si>
  <si>
    <t>(acorde con directrices APA 17.0)</t>
  </si>
  <si>
    <t>Unidad Docente de Medicina</t>
  </si>
  <si>
    <r>
      <rPr>
        <sz val="9"/>
        <rFont val="Calibri"/>
        <family val="2"/>
        <scheme val="minor"/>
      </rPr>
      <t xml:space="preserve">Femia, P. (2019) </t>
    </r>
    <r>
      <rPr>
        <i/>
        <sz val="9"/>
        <rFont val="Calibri"/>
        <family val="2"/>
        <scheme val="minor"/>
      </rPr>
      <t xml:space="preserve">Descrip </t>
    </r>
    <r>
      <rPr>
        <sz val="9"/>
        <rFont val="Calibri"/>
        <family val="2"/>
        <scheme val="minor"/>
      </rPr>
      <t>(versión 2.0) [Hoja de cálculo]</t>
    </r>
    <r>
      <rPr>
        <i/>
        <sz val="9"/>
        <rFont val="Calibri"/>
        <family val="2"/>
        <scheme val="minor"/>
      </rPr>
      <t>.</t>
    </r>
    <r>
      <rPr>
        <sz val="9"/>
        <rFont val="Calibri"/>
        <family val="2"/>
        <scheme val="minor"/>
      </rPr>
      <t xml:space="preserve"> Universidad de Granada.</t>
    </r>
  </si>
  <si>
    <t>Departamento de Estadística e I.O.</t>
  </si>
  <si>
    <t>Descripción de la aplicación</t>
  </si>
  <si>
    <t>●</t>
  </si>
  <si>
    <t>Bibliografía</t>
  </si>
  <si>
    <t>-</t>
  </si>
  <si>
    <t>Martín Andrés, A. y Luna del Castillo, J.D (2004)</t>
  </si>
  <si>
    <t>Bioestadística para las Ciencias de la Salud</t>
  </si>
  <si>
    <t>Ed. Norma (Madrid)</t>
  </si>
  <si>
    <t>Peña, D. (2002)</t>
  </si>
  <si>
    <t>Regresión y diseño de experimentos</t>
  </si>
  <si>
    <t>Alianza Editorial (Madrid)</t>
  </si>
  <si>
    <r>
      <t>Referencia de esta aplicación</t>
    </r>
    <r>
      <rPr>
        <sz val="11"/>
        <rFont val="Calibri"/>
        <family val="2"/>
        <scheme val="minor"/>
      </rPr>
      <t/>
    </r>
  </si>
  <si>
    <t xml:space="preserve">Desarrollo: </t>
  </si>
  <si>
    <t>MS-Excel 2016</t>
  </si>
  <si>
    <t xml:space="preserve">Versión: </t>
  </si>
  <si>
    <t>2.0</t>
  </si>
  <si>
    <t>Año:</t>
  </si>
  <si>
    <t>URL:</t>
  </si>
  <si>
    <t>https://www.ugr.es/~pfemia/apps/Descrip</t>
  </si>
  <si>
    <r>
      <rPr>
        <b/>
        <i/>
        <sz val="11"/>
        <rFont val="Calibri"/>
        <family val="2"/>
        <scheme val="minor"/>
      </rPr>
      <t xml:space="preserve">Descrip </t>
    </r>
    <r>
      <rPr>
        <sz val="11"/>
        <rFont val="Calibri"/>
        <family val="2"/>
        <scheme val="minor"/>
      </rPr>
      <t>es una aplicación con propósito didáctico para realizar la síntesis descriptiva de una variable aleatoria continua.</t>
    </r>
  </si>
  <si>
    <t xml:space="preserve">cálculo de percentiles. </t>
  </si>
  <si>
    <t>Inicio</t>
  </si>
  <si>
    <t xml:space="preserve">LICENSE </t>
  </si>
  <si>
    <t xml:space="preserve">This software is licensed under the Creative Commons Attribution </t>
  </si>
  <si>
    <t xml:space="preserve">International License (CC BY-NC-ND 4.0). You must agree with the terms of </t>
  </si>
  <si>
    <t xml:space="preserve">the license prior to use this software for any purpose.  Utilization implies the </t>
  </si>
  <si>
    <t>implicit agreement.</t>
  </si>
  <si>
    <t xml:space="preserve">You are free to use, share, copy and redistribute the material in any medium </t>
  </si>
  <si>
    <t>or format, under the following terms:</t>
  </si>
  <si>
    <t xml:space="preserve">- ATTRIBUTION.  You must give appropriate credit, provide a link to the </t>
  </si>
  <si>
    <t xml:space="preserve">license, and indicate if changes were made. You may do so in any </t>
  </si>
  <si>
    <t xml:space="preserve">reasonable manner, but not in any way that suggests the licensor endorses </t>
  </si>
  <si>
    <t>you or your use.</t>
  </si>
  <si>
    <t>- NON-COMERCIAL USE. You may not use the material for commercial</t>
  </si>
  <si>
    <t xml:space="preserve">purposes. NoDerivatives. If you remix, transform, or build upon the material, </t>
  </si>
  <si>
    <t>you may not  distribute the modified material.</t>
  </si>
  <si>
    <t>- NO ADDITIONAL RESTRICTIONS. You may not apply legal terms or</t>
  </si>
  <si>
    <t xml:space="preserve">technological measures that legally restrict others from doing anything the </t>
  </si>
  <si>
    <t>license permits.</t>
  </si>
  <si>
    <t>DISCLAIMER</t>
  </si>
  <si>
    <t xml:space="preserve">This software is provided "as is" without warranty of any kind. To the </t>
  </si>
  <si>
    <t xml:space="preserve">maximum extent permitted by applicable law, the authors further disclaims all </t>
  </si>
  <si>
    <t xml:space="preserve">warranties. The entire risk arising out of the use or performance of the </t>
  </si>
  <si>
    <t xml:space="preserve">products and documentation remains with recipient. </t>
  </si>
  <si>
    <r>
      <t>S</t>
    </r>
    <r>
      <rPr>
        <b/>
        <sz val="10"/>
        <rFont val="Arial"/>
        <family val="2"/>
      </rPr>
      <t>x</t>
    </r>
  </si>
  <si>
    <r>
      <t>S</t>
    </r>
    <r>
      <rPr>
        <b/>
        <sz val="10"/>
        <rFont val="Arial"/>
        <family val="2"/>
      </rPr>
      <t>ix</t>
    </r>
  </si>
  <si>
    <r>
      <t>S</t>
    </r>
    <r>
      <rPr>
        <b/>
        <sz val="10"/>
        <rFont val="Arial"/>
        <family val="2"/>
      </rPr>
      <t>x²</t>
    </r>
  </si>
  <si>
    <r>
      <t>( S</t>
    </r>
    <r>
      <rPr>
        <b/>
        <sz val="10"/>
        <rFont val="Arial"/>
        <family val="2"/>
      </rPr>
      <t>x )</t>
    </r>
    <r>
      <rPr>
        <b/>
        <sz val="10"/>
        <rFont val="SuperScript VNI"/>
        <family val="1"/>
      </rPr>
      <t>²</t>
    </r>
  </si>
  <si>
    <r>
      <t>S</t>
    </r>
    <r>
      <rPr>
        <b/>
        <sz val="10"/>
        <rFont val="Arial"/>
        <family val="2"/>
      </rPr>
      <t>x</t>
    </r>
    <r>
      <rPr>
        <b/>
        <sz val="10"/>
        <rFont val="SuperScript VNI"/>
        <family val="1"/>
      </rPr>
      <t>²</t>
    </r>
    <r>
      <rPr>
        <b/>
        <sz val="10"/>
        <rFont val="Arial"/>
        <family val="2"/>
      </rPr>
      <t xml:space="preserve">- ( </t>
    </r>
    <r>
      <rPr>
        <b/>
        <sz val="10"/>
        <rFont val="Symbol"/>
        <family val="1"/>
        <charset val="2"/>
      </rPr>
      <t>S</t>
    </r>
    <r>
      <rPr>
        <b/>
        <sz val="10"/>
        <rFont val="Arial"/>
        <family val="2"/>
      </rPr>
      <t>x )</t>
    </r>
    <r>
      <rPr>
        <b/>
        <sz val="10"/>
        <rFont val="SuperScript VNI"/>
        <family val="1"/>
      </rPr>
      <t>²</t>
    </r>
    <r>
      <rPr>
        <b/>
        <sz val="10"/>
        <rFont val="Arial"/>
        <family val="2"/>
      </rPr>
      <t>/n</t>
    </r>
  </si>
  <si>
    <t>Prueba de normalidad de D'Agostino</t>
  </si>
  <si>
    <t>Valores observados</t>
  </si>
  <si>
    <t>Resultados</t>
  </si>
  <si>
    <t>Obs.</t>
  </si>
  <si>
    <t>Muestra</t>
  </si>
  <si>
    <t>Muestra ordenada</t>
  </si>
  <si>
    <t>(i)</t>
  </si>
  <si>
    <t>(i) (x)</t>
  </si>
  <si>
    <t>x²</t>
  </si>
  <si>
    <t>Cálculos intermedios:</t>
  </si>
  <si>
    <t>activacion:</t>
  </si>
  <si>
    <t>n /alfa</t>
  </si>
  <si>
    <t>Dexp=</t>
  </si>
  <si>
    <t>Medidas Descriptivas</t>
  </si>
  <si>
    <t>D.T.</t>
  </si>
  <si>
    <t>Flag</t>
  </si>
  <si>
    <t>Suma:</t>
  </si>
  <si>
    <t>Test de normalidad de D'Agostino:</t>
  </si>
  <si>
    <t>Criterios de suma</t>
  </si>
  <si>
    <t>Sig.</t>
  </si>
  <si>
    <t>Cadena</t>
  </si>
  <si>
    <t>Nivel P</t>
  </si>
  <si>
    <t>Comentario</t>
  </si>
  <si>
    <t>Dexp</t>
  </si>
  <si>
    <t>0.20</t>
  </si>
  <si>
    <t>No hay indicios para rechazar la hipótesis de normalidad</t>
  </si>
  <si>
    <t>Significación:</t>
  </si>
  <si>
    <t>0.10</t>
  </si>
  <si>
    <t>0.05</t>
  </si>
  <si>
    <t>Hay indicios para rechazar la normalidad</t>
  </si>
  <si>
    <t>0.02</t>
  </si>
  <si>
    <t>Hay fuertes indicios para rechazar la normalidad</t>
  </si>
  <si>
    <t>0.01</t>
  </si>
  <si>
    <t>Hay indicios muy fuertes para rechazar la normalidad</t>
  </si>
  <si>
    <t>Informe</t>
  </si>
  <si>
    <t>Sig</t>
  </si>
  <si>
    <t>comentario</t>
  </si>
  <si>
    <t>Texto final (considerando si es n&gt;=10)</t>
  </si>
  <si>
    <t>xxxx</t>
  </si>
  <si>
    <t xml:space="preserve">Admite la entrada de muestras con tamaño máximo de 150 observaciones. Se presenta la ordenación de los datos para ilustrar el </t>
  </si>
  <si>
    <t>2.1</t>
  </si>
  <si>
    <t>2.2</t>
  </si>
  <si>
    <t>2.3</t>
  </si>
  <si>
    <r>
      <t>S</t>
    </r>
    <r>
      <rPr>
        <sz val="10"/>
        <rFont val="Arial"/>
        <family val="2"/>
      </rPr>
      <t>x</t>
    </r>
  </si>
  <si>
    <r>
      <t>S</t>
    </r>
    <r>
      <rPr>
        <sz val="10"/>
        <rFont val="Arial"/>
        <family val="2"/>
      </rPr>
      <t>ix</t>
    </r>
  </si>
  <si>
    <r>
      <t>S</t>
    </r>
    <r>
      <rPr>
        <sz val="10"/>
        <rFont val="Arial"/>
        <family val="2"/>
      </rPr>
      <t>x²</t>
    </r>
  </si>
  <si>
    <r>
      <t>( S</t>
    </r>
    <r>
      <rPr>
        <sz val="10"/>
        <rFont val="Arial"/>
        <family val="2"/>
      </rPr>
      <t>x )</t>
    </r>
    <r>
      <rPr>
        <sz val="10"/>
        <rFont val="SuperScript VNI"/>
        <family val="1"/>
      </rPr>
      <t>²</t>
    </r>
  </si>
  <si>
    <r>
      <t>S</t>
    </r>
    <r>
      <rPr>
        <sz val="10"/>
        <rFont val="Arial"/>
        <family val="2"/>
      </rPr>
      <t>x</t>
    </r>
    <r>
      <rPr>
        <sz val="10"/>
        <rFont val="SuperScript VNI"/>
        <family val="1"/>
      </rPr>
      <t>²</t>
    </r>
    <r>
      <rPr>
        <sz val="10"/>
        <rFont val="Arial"/>
        <family val="2"/>
      </rPr>
      <t xml:space="preserve">- ( </t>
    </r>
    <r>
      <rPr>
        <sz val="10"/>
        <rFont val="Symbol"/>
        <family val="1"/>
        <charset val="2"/>
      </rPr>
      <t>S</t>
    </r>
    <r>
      <rPr>
        <sz val="10"/>
        <rFont val="Arial"/>
        <family val="2"/>
      </rPr>
      <t>x )</t>
    </r>
    <r>
      <rPr>
        <sz val="10"/>
        <rFont val="SuperScript VNI"/>
        <family val="1"/>
      </rPr>
      <t>²</t>
    </r>
    <r>
      <rPr>
        <sz val="10"/>
        <rFont val="Arial"/>
        <family val="2"/>
      </rPr>
      <t>/n</t>
    </r>
  </si>
  <si>
    <t xml:space="preserve">TABLA </t>
  </si>
  <si>
    <t>flag &lt;=0</t>
  </si>
  <si>
    <t>Estudio descriptivo de una variable cuantitativa</t>
  </si>
  <si>
    <t>Q</t>
  </si>
  <si>
    <t>Clase</t>
  </si>
  <si>
    <t>T</t>
  </si>
  <si>
    <t>Sí</t>
  </si>
  <si>
    <r>
      <rPr>
        <i/>
        <sz val="10"/>
        <color rgb="FFD14500"/>
        <rFont val="Source Sans Pro"/>
        <family val="2"/>
      </rPr>
      <t>Descrip</t>
    </r>
    <r>
      <rPr>
        <sz val="10"/>
        <color rgb="FFD14500"/>
        <rFont val="Source Sans Pro"/>
        <family val="2"/>
      </rPr>
      <t> </t>
    </r>
    <r>
      <rPr>
        <sz val="10"/>
        <color rgb="FF333333"/>
        <rFont val="Source Sans Pro"/>
        <family val="2"/>
      </rPr>
      <t>© 2019 by </t>
    </r>
    <r>
      <rPr>
        <sz val="10"/>
        <color rgb="FFD14500"/>
        <rFont val="Source Sans Pro"/>
        <family val="2"/>
      </rPr>
      <t>Pedro Femia </t>
    </r>
    <r>
      <rPr>
        <sz val="10"/>
        <color rgb="FF333333"/>
        <rFont val="Source Sans Pro"/>
        <family val="2"/>
      </rPr>
      <t>is licensed under </t>
    </r>
    <r>
      <rPr>
        <sz val="10"/>
        <color rgb="FFD14500"/>
        <rFont val="Source Sans Pro"/>
        <family val="2"/>
      </rPr>
      <t>Creative Commons Attribution-NonCommercial-NoDerivatives 4.0 International </t>
    </r>
  </si>
  <si>
    <r>
      <rPr>
        <i/>
        <sz val="9"/>
        <color rgb="FFD14500"/>
        <rFont val="Source Sans Pro"/>
        <family val="2"/>
      </rPr>
      <t>Descrip</t>
    </r>
    <r>
      <rPr>
        <sz val="9"/>
        <color rgb="FFD14500"/>
        <rFont val="Source Sans Pro"/>
        <family val="2"/>
      </rPr>
      <t> </t>
    </r>
    <r>
      <rPr>
        <sz val="9"/>
        <color rgb="FF333333"/>
        <rFont val="Source Sans Pro"/>
        <family val="2"/>
      </rPr>
      <t>© 2019 by </t>
    </r>
    <r>
      <rPr>
        <sz val="9"/>
        <color rgb="FFD14500"/>
        <rFont val="Source Sans Pro"/>
        <family val="2"/>
      </rPr>
      <t>Pedro Femia </t>
    </r>
    <r>
      <rPr>
        <sz val="9"/>
        <color rgb="FF333333"/>
        <rFont val="Source Sans Pro"/>
        <family val="2"/>
      </rPr>
      <t>is licensed under </t>
    </r>
    <r>
      <rPr>
        <sz val="9"/>
        <color rgb="FFD14500"/>
        <rFont val="Source Sans Pro"/>
        <family val="2"/>
      </rPr>
      <t>Creative Commons Attribution-NonCommercial-NoDerivatives 4.0 International </t>
    </r>
  </si>
  <si>
    <t>Test de normalidad de D'Agostino</t>
  </si>
  <si>
    <t>Los datos están vinculados a la hoja "Descriptiva", ilustra la realización del test</t>
  </si>
  <si>
    <t>Descriptiva</t>
  </si>
  <si>
    <t>cc</t>
  </si>
  <si>
    <t>Términos de la licencia y descargo de responsabilidades</t>
  </si>
  <si>
    <t>Medidas descriptivas de una variable cuantitativa</t>
  </si>
  <si>
    <t>La aplicación también realiza el test de normalidad de D'Agostino e ilustra cómo agrupar la variable en intervalos (con o sin cpc)</t>
  </si>
  <si>
    <t>origen:</t>
  </si>
  <si>
    <t>Criterios:</t>
  </si>
  <si>
    <t>Opción: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</si>
</sst>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000"/>
    <numFmt numFmtId="166" formatCode="0.0"/>
  </numFmts>
  <fonts count="88">
    <font>
      <sz val="10"/>
      <name val="Arial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sz val="10"/>
      <name val="Arial"/>
      <family val="2"/>
    </font>
    <font>
      <sz val="10"/>
      <color indexed="9"/>
      <name val="Arial"/>
      <family val="2"/>
    </font>
    <font>
      <sz val="10"/>
      <color indexed="22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indexed="16"/>
      <name val="Arial"/>
      <family val="2"/>
    </font>
    <font>
      <i/>
      <sz val="10"/>
      <name val="Arial"/>
      <family val="2"/>
    </font>
    <font>
      <sz val="10"/>
      <color indexed="16"/>
      <name val="Arial"/>
      <family val="2"/>
    </font>
    <font>
      <b/>
      <i/>
      <sz val="10"/>
      <name val="Arial"/>
      <family val="2"/>
    </font>
    <font>
      <b/>
      <sz val="10"/>
      <color indexed="10"/>
      <name val="Arial"/>
      <family val="2"/>
    </font>
    <font>
      <sz val="10"/>
      <color indexed="60"/>
      <name val="Arial"/>
      <family val="2"/>
    </font>
    <font>
      <b/>
      <sz val="8"/>
      <name val="Arial"/>
      <family val="2"/>
    </font>
    <font>
      <sz val="10"/>
      <name val="Symbol"/>
      <family val="1"/>
      <charset val="2"/>
    </font>
    <font>
      <sz val="10"/>
      <color indexed="22"/>
      <name val="Arial"/>
      <family val="2"/>
    </font>
    <font>
      <i/>
      <sz val="10"/>
      <color indexed="23"/>
      <name val="Arial"/>
      <family val="2"/>
    </font>
    <font>
      <sz val="10"/>
      <color indexed="9"/>
      <name val="Symbol"/>
      <family val="1"/>
      <charset val="2"/>
    </font>
    <font>
      <i/>
      <sz val="10"/>
      <color indexed="9"/>
      <name val="Arial"/>
      <family val="2"/>
    </font>
    <font>
      <b/>
      <sz val="10"/>
      <name val="Symbol"/>
      <family val="1"/>
      <charset val="2"/>
    </font>
    <font>
      <b/>
      <i/>
      <sz val="10"/>
      <color indexed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8"/>
      <color indexed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10"/>
      <color indexed="18"/>
      <name val="Arial"/>
      <family val="2"/>
    </font>
    <font>
      <sz val="12"/>
      <color indexed="18"/>
      <name val="Arial"/>
      <family val="2"/>
    </font>
    <font>
      <u/>
      <sz val="8"/>
      <color indexed="18"/>
      <name val="Arial"/>
      <family val="2"/>
    </font>
    <font>
      <b/>
      <sz val="12"/>
      <color indexed="18"/>
      <name val="Arial"/>
      <family val="2"/>
    </font>
    <font>
      <b/>
      <sz val="8"/>
      <color indexed="18"/>
      <name val="Arial"/>
      <family val="2"/>
    </font>
    <font>
      <sz val="8"/>
      <color indexed="18"/>
      <name val="Arial"/>
      <family val="2"/>
    </font>
    <font>
      <sz val="9"/>
      <color indexed="55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sz val="10"/>
      <color theme="8" tint="-0.249977111117893"/>
      <name val="Arial"/>
      <family val="2"/>
    </font>
    <font>
      <sz val="10"/>
      <color theme="8" tint="-0.499984740745262"/>
      <name val="Arial"/>
      <family val="2"/>
    </font>
    <font>
      <sz val="10"/>
      <color theme="8" tint="0.39997558519241921"/>
      <name val="Arial"/>
      <family val="2"/>
    </font>
    <font>
      <b/>
      <sz val="10"/>
      <color theme="8" tint="-0.249977111117893"/>
      <name val="Arial"/>
      <family val="2"/>
    </font>
    <font>
      <sz val="9"/>
      <color indexed="81"/>
      <name val="Tahoma"/>
      <family val="2"/>
    </font>
    <font>
      <vertAlign val="subscript"/>
      <sz val="10"/>
      <name val="Arial"/>
      <family val="2"/>
    </font>
    <font>
      <sz val="20"/>
      <name val="Calibri"/>
      <family val="2"/>
      <scheme val="minor"/>
    </font>
    <font>
      <b/>
      <sz val="16"/>
      <color theme="4" tint="-0.249977111117893"/>
      <name val="Calibri"/>
      <family val="2"/>
      <scheme val="minor"/>
    </font>
    <font>
      <b/>
      <i/>
      <u/>
      <sz val="16"/>
      <color theme="4" tint="-0.249977111117893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i/>
      <sz val="12"/>
      <color theme="4" tint="-0.499984740745262"/>
      <name val="Calibri"/>
      <family val="2"/>
      <scheme val="minor"/>
    </font>
    <font>
      <i/>
      <sz val="9"/>
      <name val="Calibri"/>
      <family val="2"/>
      <scheme val="minor"/>
    </font>
    <font>
      <sz val="9"/>
      <name val="Calibri"/>
      <family val="2"/>
      <scheme val="minor"/>
    </font>
    <font>
      <u/>
      <sz val="10"/>
      <color indexed="12"/>
      <name val="Arial"/>
      <family val="2"/>
    </font>
    <font>
      <u/>
      <sz val="9"/>
      <name val="Calibri"/>
      <family val="2"/>
      <scheme val="minor"/>
    </font>
    <font>
      <b/>
      <u/>
      <sz val="9"/>
      <color theme="4" tint="-0.499984740745262"/>
      <name val="Calibri"/>
      <family val="2"/>
      <scheme val="minor"/>
    </font>
    <font>
      <sz val="8"/>
      <color theme="0" tint="-0.34998626667073579"/>
      <name val="Calibri"/>
      <family val="2"/>
      <scheme val="minor"/>
    </font>
    <font>
      <i/>
      <sz val="11"/>
      <name val="Calibri"/>
      <family val="2"/>
      <scheme val="minor"/>
    </font>
    <font>
      <sz val="9"/>
      <color rgb="FFD14500"/>
      <name val="Source Sans Pro"/>
      <family val="2"/>
    </font>
    <font>
      <b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sz val="10"/>
      <color rgb="FFD14500"/>
      <name val="Source Sans Pro"/>
      <family val="2"/>
    </font>
    <font>
      <b/>
      <u/>
      <sz val="10"/>
      <name val="Arial"/>
      <family val="2"/>
    </font>
    <font>
      <sz val="10"/>
      <color rgb="FF333333"/>
      <name val="Source Sans Pro"/>
      <family val="2"/>
    </font>
    <font>
      <sz val="9"/>
      <color rgb="FF333333"/>
      <name val="Source Sans Pro"/>
      <family val="2"/>
    </font>
    <font>
      <sz val="8"/>
      <color indexed="22"/>
      <name val="Arial"/>
      <family val="2"/>
    </font>
    <font>
      <u/>
      <sz val="10"/>
      <color indexed="18"/>
      <name val="Arial"/>
      <family val="2"/>
    </font>
    <font>
      <b/>
      <sz val="8"/>
      <color indexed="22"/>
      <name val="Arial"/>
      <family val="2"/>
    </font>
    <font>
      <i/>
      <sz val="8"/>
      <color indexed="22"/>
      <name val="Arial"/>
      <family val="2"/>
    </font>
    <font>
      <b/>
      <sz val="10"/>
      <name val="SuperScript VNI"/>
      <family val="1"/>
    </font>
    <font>
      <sz val="10"/>
      <color indexed="10"/>
      <name val="Arial"/>
      <family val="2"/>
    </font>
    <font>
      <i/>
      <sz val="8"/>
      <color theme="0"/>
      <name val="Arial"/>
      <family val="2"/>
    </font>
    <font>
      <sz val="8"/>
      <color theme="0"/>
      <name val="Arial"/>
      <family val="2"/>
    </font>
    <font>
      <sz val="10"/>
      <color theme="0"/>
      <name val="Arial"/>
      <family val="2"/>
    </font>
    <font>
      <b/>
      <sz val="8"/>
      <color theme="0"/>
      <name val="Arial"/>
      <family val="2"/>
    </font>
    <font>
      <sz val="10"/>
      <name val="SuperScript VNI"/>
      <family val="1"/>
    </font>
    <font>
      <b/>
      <sz val="10"/>
      <color theme="0"/>
      <name val="Arial"/>
      <family val="2"/>
    </font>
    <font>
      <b/>
      <i/>
      <sz val="10"/>
      <color theme="0"/>
      <name val="Arial"/>
      <family val="2"/>
    </font>
    <font>
      <b/>
      <u/>
      <sz val="10"/>
      <color theme="0"/>
      <name val="Arial"/>
      <family val="2"/>
    </font>
    <font>
      <b/>
      <sz val="11"/>
      <color theme="0"/>
      <name val="Arial"/>
      <family val="2"/>
    </font>
    <font>
      <b/>
      <u/>
      <sz val="11"/>
      <color theme="0"/>
      <name val="Arial"/>
      <family val="2"/>
    </font>
    <font>
      <i/>
      <sz val="10"/>
      <color rgb="FFD14500"/>
      <name val="Source Sans Pro"/>
      <family val="2"/>
    </font>
    <font>
      <i/>
      <sz val="9"/>
      <color rgb="FFD14500"/>
      <name val="Source Sans Pro"/>
      <family val="2"/>
    </font>
    <font>
      <sz val="10"/>
      <color theme="4" tint="-0.249977111117893"/>
      <name val="Arial"/>
      <family val="2"/>
    </font>
    <font>
      <sz val="8"/>
      <color theme="4" tint="-0.249977111117893"/>
      <name val="Arial"/>
      <family val="2"/>
    </font>
    <font>
      <b/>
      <sz val="10"/>
      <color theme="4" tint="-0.249977111117893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0" fontId="55" fillId="0" borderId="0" applyNumberFormat="0" applyFill="0" applyBorder="0" applyAlignment="0" applyProtection="0">
      <alignment vertical="top"/>
      <protection locked="0"/>
    </xf>
  </cellStyleXfs>
  <cellXfs count="543">
    <xf numFmtId="0" fontId="0" fillId="0" borderId="0" xfId="0"/>
    <xf numFmtId="0" fontId="0" fillId="0" borderId="0" xfId="0" applyFill="1"/>
    <xf numFmtId="0" fontId="0" fillId="0" borderId="0" xfId="0" applyFill="1" applyAlignment="1">
      <alignment horizontal="center"/>
    </xf>
    <xf numFmtId="0" fontId="1" fillId="0" borderId="0" xfId="0" applyFont="1" applyFill="1"/>
    <xf numFmtId="0" fontId="6" fillId="0" borderId="0" xfId="0" applyFont="1" applyFill="1" applyAlignment="1">
      <alignment horizontal="center"/>
    </xf>
    <xf numFmtId="0" fontId="7" fillId="0" borderId="0" xfId="0" applyFont="1" applyFill="1"/>
    <xf numFmtId="0" fontId="6" fillId="0" borderId="0" xfId="0" applyFont="1" applyFill="1"/>
    <xf numFmtId="0" fontId="8" fillId="0" borderId="0" xfId="0" applyFont="1" applyFill="1"/>
    <xf numFmtId="0" fontId="9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/>
    <xf numFmtId="0" fontId="8" fillId="0" borderId="0" xfId="0" applyFont="1"/>
    <xf numFmtId="0" fontId="10" fillId="0" borderId="0" xfId="0" applyFont="1" applyAlignment="1">
      <alignment horizontal="center" vertical="top" wrapText="1"/>
    </xf>
    <xf numFmtId="0" fontId="11" fillId="0" borderId="1" xfId="0" applyFont="1" applyFill="1" applyBorder="1" applyAlignment="1">
      <alignment horizontal="center" vertical="top" wrapText="1"/>
    </xf>
    <xf numFmtId="0" fontId="12" fillId="0" borderId="1" xfId="0" applyFont="1" applyBorder="1" applyAlignment="1">
      <alignment horizontal="right" vertical="center"/>
    </xf>
    <xf numFmtId="0" fontId="11" fillId="0" borderId="1" xfId="0" applyFont="1" applyBorder="1" applyAlignment="1">
      <alignment horizontal="right" vertical="top" wrapText="1"/>
    </xf>
    <xf numFmtId="0" fontId="11" fillId="0" borderId="0" xfId="0" applyFont="1" applyAlignment="1">
      <alignment horizontal="right" vertical="top" wrapText="1"/>
    </xf>
    <xf numFmtId="0" fontId="9" fillId="0" borderId="2" xfId="0" applyFont="1" applyBorder="1"/>
    <xf numFmtId="0" fontId="6" fillId="0" borderId="2" xfId="0" applyFont="1" applyBorder="1" applyAlignment="1">
      <alignment horizontal="center"/>
    </xf>
    <xf numFmtId="0" fontId="9" fillId="0" borderId="2" xfId="0" applyFont="1" applyBorder="1" applyAlignment="1">
      <alignment horizontal="right"/>
    </xf>
    <xf numFmtId="0" fontId="0" fillId="0" borderId="2" xfId="0" applyBorder="1"/>
    <xf numFmtId="0" fontId="13" fillId="0" borderId="2" xfId="0" applyFont="1" applyBorder="1" applyAlignment="1">
      <alignment horizontal="right"/>
    </xf>
    <xf numFmtId="0" fontId="9" fillId="0" borderId="0" xfId="0" applyFont="1" applyBorder="1" applyAlignment="1">
      <alignment horizontal="right"/>
    </xf>
    <xf numFmtId="0" fontId="6" fillId="0" borderId="2" xfId="0" applyFont="1" applyBorder="1"/>
    <xf numFmtId="0" fontId="6" fillId="0" borderId="0" xfId="0" applyFont="1" applyAlignment="1"/>
    <xf numFmtId="2" fontId="14" fillId="2" borderId="0" xfId="0" applyNumberFormat="1" applyFont="1" applyFill="1" applyAlignment="1">
      <alignment horizontal="right"/>
    </xf>
    <xf numFmtId="166" fontId="1" fillId="0" borderId="0" xfId="0" applyNumberFormat="1" applyFont="1" applyAlignment="1">
      <alignment horizontal="right"/>
    </xf>
    <xf numFmtId="164" fontId="1" fillId="0" borderId="0" xfId="0" applyNumberFormat="1" applyFont="1" applyAlignment="1">
      <alignment horizontal="right"/>
    </xf>
    <xf numFmtId="0" fontId="1" fillId="0" borderId="0" xfId="0" applyFont="1" applyAlignment="1">
      <alignment horizontal="left"/>
    </xf>
    <xf numFmtId="0" fontId="6" fillId="0" borderId="0" xfId="0" applyFont="1" applyAlignment="1" applyProtection="1">
      <alignment horizontal="center"/>
      <protection locked="0"/>
    </xf>
    <xf numFmtId="1" fontId="6" fillId="0" borderId="0" xfId="0" applyNumberFormat="1" applyFont="1" applyAlignment="1">
      <alignment horizontal="right"/>
    </xf>
    <xf numFmtId="0" fontId="1" fillId="0" borderId="0" xfId="0" applyFont="1"/>
    <xf numFmtId="0" fontId="15" fillId="0" borderId="0" xfId="0" quotePrefix="1" applyFont="1"/>
    <xf numFmtId="0" fontId="0" fillId="0" borderId="0" xfId="0" applyBorder="1"/>
    <xf numFmtId="0" fontId="9" fillId="0" borderId="0" xfId="0" quotePrefix="1" applyFont="1"/>
    <xf numFmtId="0" fontId="9" fillId="0" borderId="0" xfId="0" applyFont="1" applyFill="1" applyAlignment="1">
      <alignment horizontal="left"/>
    </xf>
    <xf numFmtId="0" fontId="9" fillId="0" borderId="0" xfId="0" applyFont="1" applyFill="1" applyAlignment="1" applyProtection="1">
      <alignment horizontal="center"/>
      <protection locked="0"/>
    </xf>
    <xf numFmtId="165" fontId="9" fillId="0" borderId="0" xfId="0" applyNumberFormat="1" applyFont="1" applyFill="1" applyAlignment="1">
      <alignment horizontal="right"/>
    </xf>
    <xf numFmtId="165" fontId="6" fillId="0" borderId="0" xfId="0" applyNumberFormat="1" applyFont="1"/>
    <xf numFmtId="165" fontId="6" fillId="0" borderId="0" xfId="0" applyNumberFormat="1" applyFont="1" applyBorder="1"/>
    <xf numFmtId="0" fontId="0" fillId="3" borderId="0" xfId="0" applyFill="1" applyProtection="1">
      <protection locked="0"/>
    </xf>
    <xf numFmtId="0" fontId="1" fillId="0" borderId="1" xfId="0" applyFont="1" applyBorder="1"/>
    <xf numFmtId="0" fontId="6" fillId="0" borderId="1" xfId="0" applyFont="1" applyBorder="1" applyAlignment="1">
      <alignment horizontal="center"/>
    </xf>
    <xf numFmtId="165" fontId="1" fillId="0" borderId="1" xfId="0" applyNumberFormat="1" applyFont="1" applyBorder="1"/>
    <xf numFmtId="0" fontId="16" fillId="0" borderId="0" xfId="0" applyFont="1"/>
    <xf numFmtId="0" fontId="9" fillId="0" borderId="1" xfId="0" applyFont="1" applyBorder="1" applyAlignment="1">
      <alignment horizontal="right"/>
    </xf>
    <xf numFmtId="0" fontId="8" fillId="0" borderId="0" xfId="0" applyFont="1" applyBorder="1" applyAlignment="1">
      <alignment horizontal="right"/>
    </xf>
    <xf numFmtId="164" fontId="0" fillId="0" borderId="0" xfId="0" applyNumberFormat="1"/>
    <xf numFmtId="165" fontId="6" fillId="0" borderId="0" xfId="0" applyNumberFormat="1" applyFont="1" applyAlignment="1">
      <alignment horizontal="right"/>
    </xf>
    <xf numFmtId="165" fontId="6" fillId="0" borderId="0" xfId="0" quotePrefix="1" applyNumberFormat="1" applyFont="1"/>
    <xf numFmtId="0" fontId="6" fillId="0" borderId="0" xfId="0" quotePrefix="1" applyFont="1" applyAlignment="1">
      <alignment horizontal="right"/>
    </xf>
    <xf numFmtId="0" fontId="8" fillId="0" borderId="0" xfId="0" quotePrefix="1" applyFont="1"/>
    <xf numFmtId="0" fontId="9" fillId="0" borderId="0" xfId="0" applyFont="1" applyFill="1"/>
    <xf numFmtId="0" fontId="6" fillId="0" borderId="1" xfId="0" applyFont="1" applyBorder="1"/>
    <xf numFmtId="165" fontId="6" fillId="0" borderId="1" xfId="2" applyNumberFormat="1" applyFont="1" applyBorder="1" applyAlignment="1">
      <alignment horizontal="right"/>
    </xf>
    <xf numFmtId="0" fontId="1" fillId="0" borderId="0" xfId="0" applyFont="1" applyBorder="1"/>
    <xf numFmtId="0" fontId="0" fillId="0" borderId="1" xfId="0" applyBorder="1"/>
    <xf numFmtId="0" fontId="17" fillId="0" borderId="1" xfId="0" applyFont="1" applyBorder="1" applyAlignment="1">
      <alignment horizontal="right"/>
    </xf>
    <xf numFmtId="0" fontId="9" fillId="0" borderId="1" xfId="0" applyFont="1" applyBorder="1"/>
    <xf numFmtId="0" fontId="6" fillId="0" borderId="0" xfId="0" applyFont="1" applyBorder="1"/>
    <xf numFmtId="0" fontId="6" fillId="0" borderId="0" xfId="0" applyFont="1" applyBorder="1" applyAlignment="1">
      <alignment horizontal="center"/>
    </xf>
    <xf numFmtId="2" fontId="6" fillId="0" borderId="0" xfId="0" applyNumberFormat="1" applyFont="1" applyBorder="1"/>
    <xf numFmtId="166" fontId="0" fillId="0" borderId="0" xfId="0" applyNumberFormat="1" applyAlignment="1">
      <alignment horizontal="center"/>
    </xf>
    <xf numFmtId="0" fontId="4" fillId="0" borderId="0" xfId="0" quotePrefix="1" applyFont="1"/>
    <xf numFmtId="2" fontId="17" fillId="0" borderId="0" xfId="0" applyNumberFormat="1" applyFont="1"/>
    <xf numFmtId="0" fontId="18" fillId="0" borderId="0" xfId="0" applyFont="1" applyAlignment="1">
      <alignment horizontal="left"/>
    </xf>
    <xf numFmtId="10" fontId="1" fillId="0" borderId="0" xfId="2" applyNumberFormat="1"/>
    <xf numFmtId="2" fontId="6" fillId="0" borderId="1" xfId="0" applyNumberFormat="1" applyFont="1" applyBorder="1"/>
    <xf numFmtId="2" fontId="0" fillId="0" borderId="0" xfId="0" applyNumberFormat="1"/>
    <xf numFmtId="0" fontId="9" fillId="0" borderId="0" xfId="0" applyFont="1"/>
    <xf numFmtId="10" fontId="1" fillId="0" borderId="0" xfId="2" applyNumberFormat="1" applyBorder="1"/>
    <xf numFmtId="0" fontId="6" fillId="0" borderId="0" xfId="0" quotePrefix="1" applyFont="1"/>
    <xf numFmtId="0" fontId="9" fillId="0" borderId="2" xfId="0" applyFont="1" applyFill="1" applyBorder="1"/>
    <xf numFmtId="1" fontId="0" fillId="0" borderId="0" xfId="0" applyNumberFormat="1"/>
    <xf numFmtId="0" fontId="19" fillId="0" borderId="0" xfId="0" applyFont="1" applyAlignment="1">
      <alignment horizontal="left"/>
    </xf>
    <xf numFmtId="2" fontId="6" fillId="0" borderId="0" xfId="0" applyNumberFormat="1" applyFont="1"/>
    <xf numFmtId="2" fontId="1" fillId="0" borderId="0" xfId="0" applyNumberFormat="1" applyFont="1"/>
    <xf numFmtId="0" fontId="1" fillId="0" borderId="0" xfId="0" applyFont="1" applyAlignment="1">
      <alignment horizontal="center"/>
    </xf>
    <xf numFmtId="166" fontId="0" fillId="0" borderId="1" xfId="0" applyNumberFormat="1" applyBorder="1" applyAlignment="1">
      <alignment horizontal="center"/>
    </xf>
    <xf numFmtId="0" fontId="4" fillId="0" borderId="1" xfId="0" quotePrefix="1" applyFont="1" applyBorder="1"/>
    <xf numFmtId="2" fontId="0" fillId="0" borderId="1" xfId="0" applyNumberFormat="1" applyBorder="1"/>
    <xf numFmtId="0" fontId="18" fillId="0" borderId="1" xfId="0" applyFont="1" applyBorder="1" applyAlignment="1">
      <alignment horizontal="left"/>
    </xf>
    <xf numFmtId="0" fontId="19" fillId="0" borderId="0" xfId="0" applyFont="1" applyBorder="1" applyAlignment="1">
      <alignment horizontal="left"/>
    </xf>
    <xf numFmtId="2" fontId="6" fillId="0" borderId="0" xfId="0" applyNumberFormat="1" applyFont="1" applyBorder="1" applyAlignment="1">
      <alignment horizontal="right"/>
    </xf>
    <xf numFmtId="0" fontId="19" fillId="0" borderId="1" xfId="0" applyFont="1" applyBorder="1" applyAlignment="1">
      <alignment horizontal="left"/>
    </xf>
    <xf numFmtId="0" fontId="6" fillId="0" borderId="1" xfId="0" applyFont="1" applyBorder="1" applyAlignment="1" applyProtection="1">
      <alignment horizontal="center"/>
      <protection locked="0"/>
    </xf>
    <xf numFmtId="2" fontId="6" fillId="0" borderId="1" xfId="0" applyNumberFormat="1" applyFont="1" applyBorder="1" applyAlignment="1">
      <alignment horizontal="right"/>
    </xf>
    <xf numFmtId="0" fontId="19" fillId="0" borderId="3" xfId="0" applyFont="1" applyBorder="1" applyAlignment="1">
      <alignment horizontal="right"/>
    </xf>
    <xf numFmtId="0" fontId="19" fillId="0" borderId="1" xfId="0" applyFont="1" applyBorder="1" applyAlignment="1"/>
    <xf numFmtId="2" fontId="1" fillId="0" borderId="1" xfId="0" applyNumberFormat="1" applyFont="1" applyBorder="1" applyAlignment="1">
      <alignment horizontal="right"/>
    </xf>
    <xf numFmtId="2" fontId="1" fillId="0" borderId="0" xfId="0" applyNumberFormat="1" applyFont="1" applyAlignment="1">
      <alignment horizontal="right"/>
    </xf>
    <xf numFmtId="0" fontId="20" fillId="0" borderId="0" xfId="0" applyFont="1"/>
    <xf numFmtId="0" fontId="6" fillId="0" borderId="0" xfId="0" applyFont="1" applyFill="1" applyBorder="1" applyAlignment="1">
      <alignment horizontal="center"/>
    </xf>
    <xf numFmtId="1" fontId="9" fillId="0" borderId="2" xfId="0" applyNumberFormat="1" applyFont="1" applyBorder="1"/>
    <xf numFmtId="1" fontId="21" fillId="0" borderId="2" xfId="0" applyNumberFormat="1" applyFont="1" applyBorder="1" applyAlignment="1">
      <alignment horizontal="right"/>
    </xf>
    <xf numFmtId="0" fontId="1" fillId="0" borderId="2" xfId="0" applyFont="1" applyBorder="1"/>
    <xf numFmtId="2" fontId="6" fillId="0" borderId="0" xfId="0" applyNumberFormat="1" applyFont="1" applyAlignment="1">
      <alignment horizontal="right"/>
    </xf>
    <xf numFmtId="2" fontId="21" fillId="0" borderId="0" xfId="0" applyNumberFormat="1" applyFont="1"/>
    <xf numFmtId="0" fontId="23" fillId="0" borderId="0" xfId="0" applyFont="1" applyAlignment="1">
      <alignment horizontal="center"/>
    </xf>
    <xf numFmtId="0" fontId="15" fillId="0" borderId="0" xfId="0" applyFont="1"/>
    <xf numFmtId="166" fontId="0" fillId="0" borderId="0" xfId="0" applyNumberFormat="1" applyFill="1" applyAlignment="1" applyProtection="1">
      <protection locked="0"/>
    </xf>
    <xf numFmtId="0" fontId="9" fillId="0" borderId="0" xfId="0" quotePrefix="1" applyFont="1" applyAlignment="1">
      <alignment horizontal="left"/>
    </xf>
    <xf numFmtId="0" fontId="21" fillId="0" borderId="0" xfId="0" applyFont="1"/>
    <xf numFmtId="0" fontId="7" fillId="0" borderId="0" xfId="0" applyFont="1"/>
    <xf numFmtId="0" fontId="19" fillId="0" borderId="0" xfId="0" applyFont="1" applyAlignment="1">
      <alignment horizontal="right"/>
    </xf>
    <xf numFmtId="0" fontId="1" fillId="3" borderId="0" xfId="0" applyFont="1" applyFill="1" applyAlignment="1" applyProtection="1">
      <alignment horizontal="right"/>
      <protection locked="0"/>
    </xf>
    <xf numFmtId="0" fontId="25" fillId="0" borderId="0" xfId="0" applyFont="1"/>
    <xf numFmtId="0" fontId="0" fillId="0" borderId="0" xfId="0" applyAlignment="1"/>
    <xf numFmtId="0" fontId="6" fillId="0" borderId="1" xfId="0" applyFont="1" applyBorder="1" applyAlignment="1">
      <alignment horizontal="right"/>
    </xf>
    <xf numFmtId="0" fontId="21" fillId="0" borderId="1" xfId="0" applyFont="1" applyBorder="1"/>
    <xf numFmtId="0" fontId="23" fillId="0" borderId="1" xfId="0" applyFont="1" applyBorder="1" applyAlignment="1">
      <alignment horizontal="center"/>
    </xf>
    <xf numFmtId="0" fontId="0" fillId="0" borderId="0" xfId="0" applyBorder="1" applyAlignment="1">
      <alignment horizontal="center"/>
    </xf>
    <xf numFmtId="166" fontId="0" fillId="0" borderId="0" xfId="0" applyNumberFormat="1" applyBorder="1" applyAlignment="1">
      <alignment horizontal="center"/>
    </xf>
    <xf numFmtId="166" fontId="0" fillId="0" borderId="0" xfId="0" applyNumberFormat="1"/>
    <xf numFmtId="0" fontId="9" fillId="0" borderId="0" xfId="0" applyFont="1" applyFill="1" applyAlignment="1">
      <alignment horizontal="right"/>
    </xf>
    <xf numFmtId="0" fontId="0" fillId="0" borderId="0" xfId="0" applyFill="1" applyAlignment="1" applyProtection="1">
      <alignment horizontal="center"/>
      <protection locked="0"/>
    </xf>
    <xf numFmtId="0" fontId="0" fillId="3" borderId="0" xfId="0" applyFill="1" applyBorder="1" applyAlignment="1" applyProtection="1">
      <alignment horizontal="center"/>
      <protection locked="0"/>
    </xf>
    <xf numFmtId="0" fontId="0" fillId="0" borderId="0" xfId="0" applyFill="1" applyProtection="1"/>
    <xf numFmtId="0" fontId="6" fillId="0" borderId="0" xfId="0" applyFont="1" applyFill="1" applyProtection="1"/>
    <xf numFmtId="0" fontId="0" fillId="0" borderId="0" xfId="0" applyProtection="1"/>
    <xf numFmtId="0" fontId="9" fillId="0" borderId="0" xfId="0" applyFont="1" applyAlignment="1" applyProtection="1">
      <alignment horizontal="center"/>
    </xf>
    <xf numFmtId="0" fontId="3" fillId="0" borderId="0" xfId="0" applyFont="1" applyAlignment="1" applyProtection="1">
      <alignment horizontal="right"/>
    </xf>
    <xf numFmtId="0" fontId="1" fillId="0" borderId="0" xfId="0" applyFont="1" applyAlignment="1" applyProtection="1">
      <alignment horizontal="right"/>
    </xf>
    <xf numFmtId="0" fontId="6" fillId="0" borderId="0" xfId="0" applyFont="1" applyAlignment="1" applyProtection="1">
      <alignment horizontal="center"/>
    </xf>
    <xf numFmtId="0" fontId="0" fillId="0" borderId="0" xfId="0" applyAlignment="1" applyProtection="1">
      <alignment horizontal="center"/>
    </xf>
    <xf numFmtId="0" fontId="6" fillId="0" borderId="0" xfId="0" applyFont="1" applyProtection="1"/>
    <xf numFmtId="0" fontId="5" fillId="0" borderId="0" xfId="0" applyFont="1" applyProtection="1"/>
    <xf numFmtId="0" fontId="10" fillId="0" borderId="0" xfId="0" applyFont="1" applyAlignment="1" applyProtection="1">
      <alignment horizontal="center" vertical="top" wrapText="1"/>
    </xf>
    <xf numFmtId="0" fontId="11" fillId="0" borderId="1" xfId="0" applyFont="1" applyBorder="1" applyAlignment="1" applyProtection="1">
      <alignment horizontal="right" vertical="top" wrapText="1"/>
    </xf>
    <xf numFmtId="0" fontId="9" fillId="0" borderId="2" xfId="0" applyFont="1" applyBorder="1" applyProtection="1"/>
    <xf numFmtId="0" fontId="6" fillId="0" borderId="2" xfId="0" applyFont="1" applyBorder="1" applyAlignment="1" applyProtection="1">
      <alignment horizontal="center"/>
    </xf>
    <xf numFmtId="0" fontId="9" fillId="0" borderId="2" xfId="0" applyFont="1" applyBorder="1" applyAlignment="1" applyProtection="1">
      <alignment horizontal="right"/>
    </xf>
    <xf numFmtId="0" fontId="0" fillId="0" borderId="2" xfId="0" applyBorder="1" applyProtection="1"/>
    <xf numFmtId="0" fontId="13" fillId="0" borderId="2" xfId="0" applyFont="1" applyBorder="1" applyAlignment="1" applyProtection="1">
      <alignment horizontal="right"/>
    </xf>
    <xf numFmtId="0" fontId="9" fillId="0" borderId="0" xfId="0" applyFont="1" applyBorder="1" applyAlignment="1" applyProtection="1">
      <alignment horizontal="right"/>
    </xf>
    <xf numFmtId="0" fontId="6" fillId="0" borderId="2" xfId="0" applyFont="1" applyBorder="1" applyProtection="1"/>
    <xf numFmtId="2" fontId="14" fillId="2" borderId="0" xfId="0" applyNumberFormat="1" applyFont="1" applyFill="1" applyAlignment="1" applyProtection="1">
      <alignment horizontal="right"/>
    </xf>
    <xf numFmtId="166" fontId="1" fillId="0" borderId="0" xfId="0" applyNumberFormat="1" applyFont="1" applyAlignment="1" applyProtection="1">
      <alignment horizontal="right"/>
    </xf>
    <xf numFmtId="164" fontId="1" fillId="0" borderId="0" xfId="0" applyNumberFormat="1" applyFont="1" applyAlignment="1" applyProtection="1">
      <alignment horizontal="right"/>
    </xf>
    <xf numFmtId="0" fontId="1" fillId="0" borderId="0" xfId="0" applyFont="1" applyAlignment="1" applyProtection="1">
      <alignment horizontal="left"/>
    </xf>
    <xf numFmtId="1" fontId="6" fillId="0" borderId="0" xfId="0" applyNumberFormat="1" applyFont="1" applyAlignment="1" applyProtection="1">
      <alignment horizontal="right"/>
    </xf>
    <xf numFmtId="0" fontId="1" fillId="0" borderId="0" xfId="0" applyFont="1" applyProtection="1"/>
    <xf numFmtId="0" fontId="15" fillId="0" borderId="0" xfId="0" quotePrefix="1" applyFont="1" applyProtection="1"/>
    <xf numFmtId="0" fontId="0" fillId="0" borderId="0" xfId="0" applyBorder="1" applyProtection="1"/>
    <xf numFmtId="0" fontId="9" fillId="0" borderId="0" xfId="0" quotePrefix="1" applyFont="1" applyProtection="1"/>
    <xf numFmtId="0" fontId="9" fillId="0" borderId="0" xfId="0" applyFont="1" applyFill="1" applyAlignment="1" applyProtection="1">
      <alignment horizontal="center"/>
    </xf>
    <xf numFmtId="165" fontId="6" fillId="0" borderId="0" xfId="0" applyNumberFormat="1" applyFont="1" applyProtection="1"/>
    <xf numFmtId="165" fontId="6" fillId="0" borderId="0" xfId="0" applyNumberFormat="1" applyFont="1" applyBorder="1" applyProtection="1"/>
    <xf numFmtId="0" fontId="1" fillId="0" borderId="1" xfId="0" applyFont="1" applyBorder="1" applyProtection="1"/>
    <xf numFmtId="0" fontId="6" fillId="0" borderId="1" xfId="0" applyFont="1" applyBorder="1" applyAlignment="1" applyProtection="1">
      <alignment horizontal="center"/>
    </xf>
    <xf numFmtId="0" fontId="9" fillId="0" borderId="1" xfId="0" applyFont="1" applyBorder="1" applyAlignment="1" applyProtection="1">
      <alignment horizontal="right"/>
    </xf>
    <xf numFmtId="0" fontId="5" fillId="0" borderId="0" xfId="0" applyFont="1" applyBorder="1" applyAlignment="1" applyProtection="1">
      <alignment horizontal="right"/>
    </xf>
    <xf numFmtId="165" fontId="6" fillId="0" borderId="0" xfId="0" quotePrefix="1" applyNumberFormat="1" applyFont="1" applyProtection="1"/>
    <xf numFmtId="0" fontId="6" fillId="0" borderId="0" xfId="0" quotePrefix="1" applyFont="1" applyAlignment="1" applyProtection="1">
      <alignment horizontal="right"/>
    </xf>
    <xf numFmtId="0" fontId="5" fillId="0" borderId="0" xfId="0" quotePrefix="1" applyFont="1" applyProtection="1"/>
    <xf numFmtId="0" fontId="6" fillId="0" borderId="1" xfId="0" applyFont="1" applyBorder="1" applyProtection="1"/>
    <xf numFmtId="0" fontId="1" fillId="0" borderId="0" xfId="0" applyFont="1" applyBorder="1" applyProtection="1"/>
    <xf numFmtId="0" fontId="0" fillId="0" borderId="1" xfId="0" applyBorder="1" applyProtection="1"/>
    <xf numFmtId="0" fontId="17" fillId="0" borderId="1" xfId="0" applyFont="1" applyBorder="1" applyAlignment="1" applyProtection="1">
      <alignment horizontal="right"/>
    </xf>
    <xf numFmtId="0" fontId="9" fillId="0" borderId="1" xfId="0" applyFont="1" applyBorder="1" applyProtection="1"/>
    <xf numFmtId="0" fontId="6" fillId="0" borderId="0" xfId="0" applyFont="1" applyBorder="1" applyProtection="1"/>
    <xf numFmtId="0" fontId="6" fillId="0" borderId="0" xfId="0" applyFont="1" applyBorder="1" applyAlignment="1" applyProtection="1">
      <alignment horizontal="center"/>
    </xf>
    <xf numFmtId="2" fontId="6" fillId="0" borderId="0" xfId="0" applyNumberFormat="1" applyFont="1" applyBorder="1" applyProtection="1"/>
    <xf numFmtId="166" fontId="0" fillId="0" borderId="0" xfId="0" applyNumberFormat="1" applyAlignment="1" applyProtection="1">
      <alignment horizontal="center"/>
    </xf>
    <xf numFmtId="2" fontId="6" fillId="0" borderId="1" xfId="0" applyNumberFormat="1" applyFont="1" applyBorder="1" applyProtection="1"/>
    <xf numFmtId="0" fontId="9" fillId="0" borderId="0" xfId="0" applyFont="1" applyProtection="1"/>
    <xf numFmtId="0" fontId="6" fillId="0" borderId="0" xfId="0" quotePrefix="1" applyFont="1" applyProtection="1"/>
    <xf numFmtId="0" fontId="9" fillId="0" borderId="2" xfId="0" applyFont="1" applyFill="1" applyBorder="1" applyProtection="1"/>
    <xf numFmtId="0" fontId="27" fillId="0" borderId="2" xfId="0" applyFont="1" applyBorder="1" applyAlignment="1" applyProtection="1">
      <alignment horizontal="left"/>
    </xf>
    <xf numFmtId="1" fontId="0" fillId="0" borderId="0" xfId="0" applyNumberFormat="1" applyProtection="1"/>
    <xf numFmtId="2" fontId="6" fillId="0" borderId="0" xfId="0" applyNumberFormat="1" applyFont="1" applyProtection="1"/>
    <xf numFmtId="0" fontId="1" fillId="0" borderId="0" xfId="0" applyFont="1" applyAlignment="1" applyProtection="1">
      <alignment horizontal="center"/>
    </xf>
    <xf numFmtId="0" fontId="6" fillId="0" borderId="0" xfId="0" applyFont="1" applyBorder="1" applyAlignment="1" applyProtection="1">
      <alignment horizontal="left"/>
    </xf>
    <xf numFmtId="2" fontId="6" fillId="0" borderId="0" xfId="0" applyNumberFormat="1" applyFont="1" applyBorder="1" applyAlignment="1" applyProtection="1">
      <alignment horizontal="right"/>
    </xf>
    <xf numFmtId="2" fontId="6" fillId="0" borderId="1" xfId="0" applyNumberFormat="1" applyFont="1" applyBorder="1" applyAlignment="1" applyProtection="1">
      <alignment horizontal="right"/>
    </xf>
    <xf numFmtId="0" fontId="6" fillId="0" borderId="1" xfId="0" applyFont="1" applyBorder="1" applyAlignment="1" applyProtection="1"/>
    <xf numFmtId="2" fontId="1" fillId="0" borderId="1" xfId="0" applyNumberFormat="1" applyFont="1" applyBorder="1" applyAlignment="1" applyProtection="1">
      <alignment horizontal="right"/>
    </xf>
    <xf numFmtId="2" fontId="1" fillId="0" borderId="0" xfId="0" applyNumberFormat="1" applyFont="1" applyAlignment="1" applyProtection="1">
      <alignment horizontal="right"/>
    </xf>
    <xf numFmtId="0" fontId="20" fillId="0" borderId="0" xfId="0" applyFont="1" applyProtection="1"/>
    <xf numFmtId="0" fontId="0" fillId="0" borderId="0" xfId="0" applyAlignment="1" applyProtection="1">
      <alignment horizontal="left"/>
    </xf>
    <xf numFmtId="1" fontId="9" fillId="0" borderId="2" xfId="0" applyNumberFormat="1" applyFont="1" applyBorder="1" applyProtection="1"/>
    <xf numFmtId="1" fontId="21" fillId="0" borderId="2" xfId="0" applyNumberFormat="1" applyFont="1" applyBorder="1" applyAlignment="1" applyProtection="1">
      <alignment horizontal="right"/>
    </xf>
    <xf numFmtId="0" fontId="1" fillId="0" borderId="2" xfId="0" applyFont="1" applyBorder="1" applyProtection="1"/>
    <xf numFmtId="2" fontId="6" fillId="0" borderId="0" xfId="0" applyNumberFormat="1" applyFont="1" applyAlignment="1" applyProtection="1">
      <alignment horizontal="right"/>
    </xf>
    <xf numFmtId="2" fontId="21" fillId="0" borderId="0" xfId="0" applyNumberFormat="1" applyFont="1" applyProtection="1"/>
    <xf numFmtId="0" fontId="15" fillId="0" borderId="0" xfId="0" applyFont="1" applyProtection="1"/>
    <xf numFmtId="0" fontId="20" fillId="0" borderId="0" xfId="0" applyFont="1" applyAlignment="1" applyProtection="1">
      <alignment horizontal="right"/>
    </xf>
    <xf numFmtId="166" fontId="0" fillId="0" borderId="0" xfId="0" applyNumberFormat="1" applyFill="1" applyAlignment="1" applyProtection="1"/>
    <xf numFmtId="0" fontId="9" fillId="0" borderId="0" xfId="0" quotePrefix="1" applyFont="1" applyAlignment="1" applyProtection="1">
      <alignment horizontal="left"/>
    </xf>
    <xf numFmtId="0" fontId="21" fillId="0" borderId="0" xfId="0" applyFont="1" applyProtection="1"/>
    <xf numFmtId="0" fontId="7" fillId="0" borderId="0" xfId="0" applyFont="1" applyProtection="1"/>
    <xf numFmtId="0" fontId="19" fillId="0" borderId="0" xfId="0" applyFont="1" applyAlignment="1" applyProtection="1">
      <alignment horizontal="right"/>
    </xf>
    <xf numFmtId="0" fontId="25" fillId="0" borderId="0" xfId="0" applyFont="1" applyProtection="1"/>
    <xf numFmtId="0" fontId="0" fillId="0" borderId="0" xfId="0" applyAlignment="1" applyProtection="1"/>
    <xf numFmtId="0" fontId="6" fillId="0" borderId="1" xfId="0" applyFont="1" applyBorder="1" applyAlignment="1" applyProtection="1">
      <alignment horizontal="right"/>
    </xf>
    <xf numFmtId="0" fontId="21" fillId="0" borderId="1" xfId="0" applyFont="1" applyBorder="1" applyProtection="1"/>
    <xf numFmtId="0" fontId="23" fillId="0" borderId="1" xfId="0" applyFont="1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166" fontId="0" fillId="0" borderId="0" xfId="0" applyNumberFormat="1" applyBorder="1" applyAlignment="1" applyProtection="1">
      <alignment horizontal="center"/>
    </xf>
    <xf numFmtId="0" fontId="9" fillId="0" borderId="0" xfId="0" applyFont="1" applyAlignment="1" applyProtection="1">
      <alignment horizontal="right"/>
    </xf>
    <xf numFmtId="0" fontId="28" fillId="0" borderId="0" xfId="0" applyFont="1" applyProtection="1"/>
    <xf numFmtId="166" fontId="1" fillId="0" borderId="0" xfId="0" applyNumberFormat="1" applyFont="1" applyAlignment="1" applyProtection="1">
      <alignment horizontal="center"/>
    </xf>
    <xf numFmtId="0" fontId="26" fillId="0" borderId="0" xfId="0" quotePrefix="1" applyFont="1" applyProtection="1"/>
    <xf numFmtId="2" fontId="29" fillId="0" borderId="0" xfId="0" applyNumberFormat="1" applyFont="1" applyProtection="1"/>
    <xf numFmtId="0" fontId="30" fillId="0" borderId="0" xfId="0" applyFont="1" applyAlignment="1" applyProtection="1">
      <alignment horizontal="left"/>
    </xf>
    <xf numFmtId="166" fontId="31" fillId="0" borderId="0" xfId="0" applyNumberFormat="1" applyFont="1" applyAlignment="1" applyProtection="1">
      <alignment horizontal="center"/>
    </xf>
    <xf numFmtId="0" fontId="26" fillId="0" borderId="0" xfId="0" applyFont="1" applyProtection="1"/>
    <xf numFmtId="166" fontId="31" fillId="0" borderId="1" xfId="0" applyNumberFormat="1" applyFont="1" applyBorder="1" applyAlignment="1" applyProtection="1">
      <alignment horizontal="center"/>
    </xf>
    <xf numFmtId="0" fontId="26" fillId="0" borderId="1" xfId="0" quotePrefix="1" applyFont="1" applyBorder="1" applyProtection="1"/>
    <xf numFmtId="2" fontId="29" fillId="0" borderId="1" xfId="0" applyNumberFormat="1" applyFont="1" applyBorder="1" applyProtection="1"/>
    <xf numFmtId="0" fontId="26" fillId="0" borderId="1" xfId="0" applyFont="1" applyBorder="1" applyProtection="1"/>
    <xf numFmtId="0" fontId="30" fillId="0" borderId="1" xfId="0" applyFont="1" applyBorder="1" applyAlignment="1" applyProtection="1">
      <alignment horizontal="left"/>
    </xf>
    <xf numFmtId="0" fontId="19" fillId="0" borderId="0" xfId="0" applyFont="1" applyAlignment="1" applyProtection="1">
      <alignment horizontal="left"/>
    </xf>
    <xf numFmtId="166" fontId="0" fillId="3" borderId="0" xfId="0" applyNumberFormat="1" applyFill="1" applyBorder="1" applyAlignment="1" applyProtection="1">
      <alignment horizontal="center"/>
      <protection locked="0"/>
    </xf>
    <xf numFmtId="2" fontId="0" fillId="4" borderId="0" xfId="0" applyNumberFormat="1" applyFill="1" applyAlignment="1" applyProtection="1">
      <alignment horizontal="center"/>
      <protection locked="0"/>
    </xf>
    <xf numFmtId="0" fontId="1" fillId="4" borderId="0" xfId="0" applyFont="1" applyFill="1" applyAlignment="1" applyProtection="1">
      <alignment horizontal="right"/>
      <protection locked="0"/>
    </xf>
    <xf numFmtId="0" fontId="0" fillId="4" borderId="0" xfId="0" applyFill="1" applyAlignment="1" applyProtection="1">
      <alignment horizontal="right"/>
      <protection locked="0"/>
    </xf>
    <xf numFmtId="0" fontId="0" fillId="4" borderId="0" xfId="0" applyFill="1" applyAlignment="1" applyProtection="1">
      <protection locked="0"/>
    </xf>
    <xf numFmtId="0" fontId="35" fillId="3" borderId="0" xfId="0" applyFont="1" applyFill="1"/>
    <xf numFmtId="0" fontId="35" fillId="3" borderId="0" xfId="0" applyFont="1" applyFill="1" applyAlignment="1">
      <alignment horizontal="center"/>
    </xf>
    <xf numFmtId="0" fontId="33" fillId="3" borderId="0" xfId="0" applyFont="1" applyFill="1" applyAlignment="1">
      <alignment horizontal="right"/>
    </xf>
    <xf numFmtId="0" fontId="33" fillId="3" borderId="0" xfId="0" applyFont="1" applyFill="1"/>
    <xf numFmtId="0" fontId="35" fillId="3" borderId="0" xfId="0" applyFont="1" applyFill="1" applyAlignment="1">
      <alignment horizontal="left"/>
    </xf>
    <xf numFmtId="0" fontId="32" fillId="3" borderId="0" xfId="0" applyFont="1" applyFill="1"/>
    <xf numFmtId="0" fontId="32" fillId="3" borderId="0" xfId="0" applyFont="1" applyFill="1" applyAlignment="1">
      <alignment horizontal="center"/>
    </xf>
    <xf numFmtId="0" fontId="36" fillId="3" borderId="0" xfId="0" applyFont="1" applyFill="1" applyAlignment="1">
      <alignment horizontal="center"/>
    </xf>
    <xf numFmtId="0" fontId="36" fillId="3" borderId="0" xfId="0" applyFont="1" applyFill="1"/>
    <xf numFmtId="0" fontId="34" fillId="3" borderId="0" xfId="1" applyFont="1" applyFill="1" applyAlignment="1" applyProtection="1"/>
    <xf numFmtId="0" fontId="37" fillId="3" borderId="0" xfId="0" applyFont="1" applyFill="1" applyAlignment="1">
      <alignment horizontal="center"/>
    </xf>
    <xf numFmtId="0" fontId="37" fillId="3" borderId="0" xfId="0" applyFont="1" applyFill="1" applyAlignment="1">
      <alignment horizontal="left"/>
    </xf>
    <xf numFmtId="0" fontId="37" fillId="3" borderId="0" xfId="0" applyFont="1" applyFill="1"/>
    <xf numFmtId="0" fontId="38" fillId="0" borderId="0" xfId="0" applyFont="1" applyAlignment="1" applyProtection="1"/>
    <xf numFmtId="2" fontId="0" fillId="0" borderId="0" xfId="0" applyNumberFormat="1" applyFill="1" applyAlignment="1" applyProtection="1">
      <alignment horizontal="center"/>
      <protection locked="0"/>
    </xf>
    <xf numFmtId="0" fontId="39" fillId="0" borderId="0" xfId="0" applyFont="1" applyAlignment="1">
      <alignment horizontal="right"/>
    </xf>
    <xf numFmtId="0" fontId="39" fillId="0" borderId="0" xfId="0" applyFont="1"/>
    <xf numFmtId="0" fontId="39" fillId="0" borderId="0" xfId="0" applyFont="1" applyAlignment="1"/>
    <xf numFmtId="0" fontId="39" fillId="0" borderId="1" xfId="0" applyFont="1" applyBorder="1"/>
    <xf numFmtId="0" fontId="39" fillId="0" borderId="1" xfId="0" applyFont="1" applyBorder="1" applyAlignment="1"/>
    <xf numFmtId="0" fontId="39" fillId="0" borderId="1" xfId="0" applyFont="1" applyBorder="1" applyAlignment="1">
      <alignment horizontal="right"/>
    </xf>
    <xf numFmtId="0" fontId="40" fillId="0" borderId="0" xfId="0" applyFont="1" applyAlignment="1">
      <alignment horizontal="right"/>
    </xf>
    <xf numFmtId="0" fontId="0" fillId="3" borderId="0" xfId="0" applyFill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</xf>
    <xf numFmtId="0" fontId="41" fillId="0" borderId="0" xfId="0" applyFont="1"/>
    <xf numFmtId="0" fontId="41" fillId="0" borderId="0" xfId="0" applyFont="1" applyBorder="1" applyProtection="1"/>
    <xf numFmtId="164" fontId="1" fillId="0" borderId="1" xfId="0" applyNumberFormat="1" applyFont="1" applyBorder="1" applyProtection="1"/>
    <xf numFmtId="164" fontId="6" fillId="0" borderId="0" xfId="0" applyNumberFormat="1" applyFont="1" applyAlignment="1" applyProtection="1">
      <alignment horizontal="right"/>
    </xf>
    <xf numFmtId="164" fontId="6" fillId="0" borderId="1" xfId="2" applyNumberFormat="1" applyFont="1" applyBorder="1" applyAlignment="1" applyProtection="1">
      <alignment horizontal="right"/>
    </xf>
    <xf numFmtId="2" fontId="43" fillId="0" borderId="0" xfId="0" applyNumberFormat="1" applyFont="1" applyBorder="1" applyAlignment="1" applyProtection="1">
      <alignment horizontal="center"/>
    </xf>
    <xf numFmtId="0" fontId="44" fillId="0" borderId="0" xfId="0" applyFont="1" applyAlignment="1">
      <alignment horizontal="center"/>
    </xf>
    <xf numFmtId="1" fontId="41" fillId="0" borderId="0" xfId="0" applyNumberFormat="1" applyFont="1" applyAlignment="1">
      <alignment horizontal="center"/>
    </xf>
    <xf numFmtId="0" fontId="41" fillId="0" borderId="0" xfId="0" applyFont="1" applyAlignment="1">
      <alignment horizontal="center"/>
    </xf>
    <xf numFmtId="1" fontId="44" fillId="5" borderId="0" xfId="0" applyNumberFormat="1" applyFont="1" applyFill="1" applyAlignment="1">
      <alignment horizontal="center"/>
    </xf>
    <xf numFmtId="2" fontId="41" fillId="0" borderId="0" xfId="0" applyNumberFormat="1" applyFont="1"/>
    <xf numFmtId="0" fontId="41" fillId="5" borderId="0" xfId="0" applyFont="1" applyFill="1" applyBorder="1" applyProtection="1"/>
    <xf numFmtId="2" fontId="43" fillId="5" borderId="0" xfId="0" applyNumberFormat="1" applyFont="1" applyFill="1" applyBorder="1" applyAlignment="1" applyProtection="1">
      <alignment horizontal="center"/>
    </xf>
    <xf numFmtId="0" fontId="0" fillId="5" borderId="0" xfId="0" applyFill="1" applyBorder="1" applyProtection="1"/>
    <xf numFmtId="0" fontId="6" fillId="5" borderId="0" xfId="0" applyFont="1" applyFill="1" applyBorder="1" applyProtection="1"/>
    <xf numFmtId="0" fontId="42" fillId="5" borderId="0" xfId="0" applyFont="1" applyFill="1" applyBorder="1" applyAlignment="1" applyProtection="1">
      <alignment horizontal="center"/>
    </xf>
    <xf numFmtId="0" fontId="44" fillId="5" borderId="0" xfId="0" applyFont="1" applyFill="1" applyBorder="1" applyProtection="1"/>
    <xf numFmtId="0" fontId="6" fillId="0" borderId="0" xfId="0" applyFont="1" applyBorder="1" applyAlignment="1" applyProtection="1">
      <alignment horizontal="right"/>
    </xf>
    <xf numFmtId="0" fontId="19" fillId="0" borderId="1" xfId="0" applyFont="1" applyBorder="1" applyAlignment="1" applyProtection="1">
      <alignment horizontal="right"/>
    </xf>
    <xf numFmtId="0" fontId="19" fillId="0" borderId="0" xfId="0" applyFont="1" applyBorder="1" applyAlignment="1" applyProtection="1">
      <alignment horizontal="left"/>
    </xf>
    <xf numFmtId="2" fontId="1" fillId="0" borderId="0" xfId="0" applyNumberFormat="1" applyFont="1" applyBorder="1" applyProtection="1"/>
    <xf numFmtId="0" fontId="6" fillId="0" borderId="1" xfId="0" applyFont="1" applyBorder="1" applyAlignment="1" applyProtection="1">
      <alignment horizontal="left"/>
    </xf>
    <xf numFmtId="0" fontId="47" fillId="6" borderId="4" xfId="0" applyFont="1" applyFill="1" applyBorder="1" applyAlignment="1">
      <alignment vertical="center"/>
    </xf>
    <xf numFmtId="0" fontId="49" fillId="7" borderId="5" xfId="0" applyFont="1" applyFill="1" applyBorder="1" applyAlignment="1">
      <alignment horizontal="left" vertical="center"/>
    </xf>
    <xf numFmtId="0" fontId="50" fillId="7" borderId="5" xfId="0" applyFont="1" applyFill="1" applyBorder="1" applyAlignment="1">
      <alignment vertical="center"/>
    </xf>
    <xf numFmtId="0" fontId="51" fillId="7" borderId="5" xfId="0" applyFont="1" applyFill="1" applyBorder="1"/>
    <xf numFmtId="0" fontId="51" fillId="7" borderId="6" xfId="0" applyFont="1" applyFill="1" applyBorder="1"/>
    <xf numFmtId="0" fontId="51" fillId="0" borderId="0" xfId="0" applyFont="1"/>
    <xf numFmtId="0" fontId="47" fillId="6" borderId="7" xfId="0" applyFont="1" applyFill="1" applyBorder="1" applyAlignment="1">
      <alignment vertical="top"/>
    </xf>
    <xf numFmtId="0" fontId="52" fillId="7" borderId="1" xfId="0" applyFont="1" applyFill="1" applyBorder="1" applyAlignment="1">
      <alignment vertical="top"/>
    </xf>
    <xf numFmtId="0" fontId="51" fillId="7" borderId="1" xfId="0" applyFont="1" applyFill="1" applyBorder="1" applyAlignment="1">
      <alignment vertical="top"/>
    </xf>
    <xf numFmtId="0" fontId="50" fillId="7" borderId="1" xfId="0" applyFont="1" applyFill="1" applyBorder="1" applyAlignment="1">
      <alignment vertical="top"/>
    </xf>
    <xf numFmtId="0" fontId="51" fillId="7" borderId="9" xfId="0" applyFont="1" applyFill="1" applyBorder="1" applyAlignment="1">
      <alignment vertical="top"/>
    </xf>
    <xf numFmtId="0" fontId="51" fillId="0" borderId="0" xfId="0" applyFont="1" applyAlignment="1">
      <alignment vertical="top"/>
    </xf>
    <xf numFmtId="0" fontId="47" fillId="6" borderId="7" xfId="0" applyFont="1" applyFill="1" applyBorder="1" applyAlignment="1">
      <alignment vertical="center"/>
    </xf>
    <xf numFmtId="0" fontId="53" fillId="7" borderId="0" xfId="0" applyFont="1" applyFill="1" applyBorder="1" applyAlignment="1">
      <alignment vertical="center"/>
    </xf>
    <xf numFmtId="0" fontId="54" fillId="7" borderId="0" xfId="0" applyFont="1" applyFill="1" applyBorder="1" applyAlignment="1">
      <alignment vertical="center"/>
    </xf>
    <xf numFmtId="0" fontId="56" fillId="7" borderId="0" xfId="3" applyFont="1" applyFill="1" applyBorder="1" applyAlignment="1" applyProtection="1">
      <alignment vertical="center"/>
    </xf>
    <xf numFmtId="0" fontId="54" fillId="7" borderId="4" xfId="0" applyFont="1" applyFill="1" applyBorder="1" applyAlignment="1">
      <alignment vertical="center"/>
    </xf>
    <xf numFmtId="0" fontId="57" fillId="7" borderId="0" xfId="0" applyFont="1" applyFill="1" applyBorder="1" applyAlignment="1">
      <alignment vertical="center" wrapText="1"/>
    </xf>
    <xf numFmtId="0" fontId="58" fillId="7" borderId="0" xfId="0" applyFont="1" applyFill="1" applyBorder="1" applyAlignment="1">
      <alignment vertical="center" wrapText="1"/>
    </xf>
    <xf numFmtId="0" fontId="59" fillId="7" borderId="4" xfId="0" applyFont="1" applyFill="1" applyBorder="1" applyAlignment="1">
      <alignment vertical="center" wrapText="1"/>
    </xf>
    <xf numFmtId="0" fontId="51" fillId="7" borderId="0" xfId="0" applyFont="1" applyFill="1" applyBorder="1" applyAlignment="1">
      <alignment vertical="center"/>
    </xf>
    <xf numFmtId="0" fontId="51" fillId="7" borderId="8" xfId="0" applyFont="1" applyFill="1" applyBorder="1" applyAlignment="1">
      <alignment vertical="center"/>
    </xf>
    <xf numFmtId="0" fontId="51" fillId="0" borderId="0" xfId="0" applyFont="1" applyAlignment="1">
      <alignment vertical="center"/>
    </xf>
    <xf numFmtId="0" fontId="50" fillId="6" borderId="7" xfId="0" applyFont="1" applyFill="1" applyBorder="1"/>
    <xf numFmtId="0" fontId="54" fillId="7" borderId="0" xfId="0" applyFont="1" applyFill="1" applyBorder="1"/>
    <xf numFmtId="0" fontId="54" fillId="7" borderId="7" xfId="0" applyFont="1" applyFill="1" applyBorder="1"/>
    <xf numFmtId="0" fontId="51" fillId="7" borderId="7" xfId="0" applyFont="1" applyFill="1" applyBorder="1" applyAlignment="1"/>
    <xf numFmtId="0" fontId="51" fillId="7" borderId="0" xfId="0" applyFont="1" applyFill="1" applyBorder="1"/>
    <xf numFmtId="0" fontId="51" fillId="7" borderId="8" xfId="0" applyFont="1" applyFill="1" applyBorder="1"/>
    <xf numFmtId="0" fontId="50" fillId="7" borderId="7" xfId="0" applyFont="1" applyFill="1" applyBorder="1"/>
    <xf numFmtId="0" fontId="50" fillId="6" borderId="3" xfId="0" applyFont="1" applyFill="1" applyBorder="1"/>
    <xf numFmtId="0" fontId="54" fillId="7" borderId="1" xfId="0" applyFont="1" applyFill="1" applyBorder="1"/>
    <xf numFmtId="0" fontId="54" fillId="7" borderId="3" xfId="0" applyFont="1" applyFill="1" applyBorder="1"/>
    <xf numFmtId="0" fontId="50" fillId="7" borderId="3" xfId="0" applyFont="1" applyFill="1" applyBorder="1"/>
    <xf numFmtId="0" fontId="61" fillId="0" borderId="0" xfId="0" applyFont="1" applyFill="1"/>
    <xf numFmtId="0" fontId="50" fillId="0" borderId="0" xfId="0" applyFont="1" applyFill="1"/>
    <xf numFmtId="0" fontId="61" fillId="2" borderId="0" xfId="0" applyFont="1" applyFill="1" applyBorder="1" applyAlignment="1" applyProtection="1">
      <alignment horizontal="left"/>
    </xf>
    <xf numFmtId="0" fontId="50" fillId="0" borderId="0" xfId="0" applyFont="1"/>
    <xf numFmtId="0" fontId="50" fillId="0" borderId="0" xfId="0" applyFont="1" applyBorder="1" applyProtection="1"/>
    <xf numFmtId="0" fontId="50" fillId="0" borderId="0" xfId="0" applyFont="1" applyAlignment="1" applyProtection="1">
      <alignment vertical="center"/>
    </xf>
    <xf numFmtId="0" fontId="50" fillId="2" borderId="0" xfId="0" applyFont="1" applyFill="1" applyAlignment="1" applyProtection="1">
      <alignment horizontal="left"/>
    </xf>
    <xf numFmtId="0" fontId="59" fillId="2" borderId="0" xfId="0" applyFont="1" applyFill="1" applyAlignment="1" applyProtection="1">
      <alignment horizontal="left"/>
    </xf>
    <xf numFmtId="0" fontId="50" fillId="0" borderId="0" xfId="0" applyFont="1" applyAlignment="1"/>
    <xf numFmtId="0" fontId="50" fillId="0" borderId="0" xfId="0" applyFont="1" applyFill="1" applyAlignment="1">
      <alignment horizontal="left"/>
    </xf>
    <xf numFmtId="0" fontId="50" fillId="0" borderId="0" xfId="0" applyNumberFormat="1" applyFont="1" applyFill="1" applyAlignment="1">
      <alignment horizontal="left"/>
    </xf>
    <xf numFmtId="0" fontId="63" fillId="0" borderId="0" xfId="0" applyFont="1" applyAlignment="1">
      <alignment horizontal="left" vertical="top" wrapText="1"/>
    </xf>
    <xf numFmtId="0" fontId="64" fillId="0" borderId="0" xfId="0" applyFont="1"/>
    <xf numFmtId="0" fontId="0" fillId="7" borderId="0" xfId="0" applyFill="1"/>
    <xf numFmtId="0" fontId="23" fillId="0" borderId="0" xfId="0" applyFont="1" applyAlignment="1" applyProtection="1">
      <alignment horizontal="center"/>
    </xf>
    <xf numFmtId="0" fontId="69" fillId="0" borderId="0" xfId="0" applyFont="1" applyFill="1" applyBorder="1"/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0" fontId="18" fillId="0" borderId="2" xfId="0" applyFont="1" applyFill="1" applyBorder="1" applyAlignment="1">
      <alignment horizontal="center"/>
    </xf>
    <xf numFmtId="0" fontId="0" fillId="0" borderId="2" xfId="0" applyFill="1" applyBorder="1"/>
    <xf numFmtId="0" fontId="9" fillId="0" borderId="0" xfId="0" applyFont="1" applyFill="1" applyBorder="1" applyAlignment="1">
      <alignment horizontal="center"/>
    </xf>
    <xf numFmtId="0" fontId="9" fillId="0" borderId="0" xfId="0" applyFont="1" applyBorder="1"/>
    <xf numFmtId="0" fontId="69" fillId="0" borderId="5" xfId="0" applyFont="1" applyFill="1" applyBorder="1"/>
    <xf numFmtId="0" fontId="9" fillId="0" borderId="0" xfId="0" applyFont="1" applyBorder="1" applyAlignment="1">
      <alignment horizontal="right" vertical="center"/>
    </xf>
    <xf numFmtId="0" fontId="18" fillId="0" borderId="0" xfId="0" applyFont="1" applyFill="1" applyBorder="1" applyAlignment="1">
      <alignment horizontal="center"/>
    </xf>
    <xf numFmtId="0" fontId="67" fillId="0" borderId="1" xfId="0" applyFont="1" applyBorder="1"/>
    <xf numFmtId="0" fontId="9" fillId="0" borderId="0" xfId="0" applyFont="1" applyBorder="1" applyAlignment="1">
      <alignment horizontal="left"/>
    </xf>
    <xf numFmtId="0" fontId="0" fillId="0" borderId="0" xfId="0" applyAlignment="1">
      <alignment horizontal="right"/>
    </xf>
    <xf numFmtId="0" fontId="5" fillId="0" borderId="0" xfId="0" applyFont="1" applyProtection="1">
      <protection locked="0"/>
    </xf>
    <xf numFmtId="0" fontId="67" fillId="0" borderId="0" xfId="0" applyFont="1"/>
    <xf numFmtId="0" fontId="24" fillId="0" borderId="0" xfId="0" applyFont="1" applyAlignment="1">
      <alignment horizontal="left"/>
    </xf>
    <xf numFmtId="0" fontId="24" fillId="0" borderId="0" xfId="0" applyFont="1" applyAlignment="1"/>
    <xf numFmtId="0" fontId="24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0" fillId="0" borderId="0" xfId="0" applyAlignment="1">
      <alignment horizontal="right" vertical="center"/>
    </xf>
    <xf numFmtId="0" fontId="24" fillId="0" borderId="1" xfId="0" applyFont="1" applyBorder="1" applyAlignment="1">
      <alignment vertical="center"/>
    </xf>
    <xf numFmtId="0" fontId="9" fillId="0" borderId="0" xfId="0" applyFont="1" applyAlignment="1">
      <alignment horizontal="right"/>
    </xf>
    <xf numFmtId="0" fontId="72" fillId="0" borderId="0" xfId="0" applyFont="1" applyAlignment="1">
      <alignment horizontal="right"/>
    </xf>
    <xf numFmtId="0" fontId="24" fillId="0" borderId="0" xfId="0" applyFont="1" applyBorder="1" applyAlignment="1">
      <alignment vertical="center"/>
    </xf>
    <xf numFmtId="0" fontId="6" fillId="0" borderId="0" xfId="0" applyFont="1" applyBorder="1" applyAlignment="1">
      <alignment horizontal="right" vertical="center"/>
    </xf>
    <xf numFmtId="165" fontId="0" fillId="0" borderId="0" xfId="0" applyNumberFormat="1" applyAlignment="1">
      <alignment horizontal="right"/>
    </xf>
    <xf numFmtId="165" fontId="0" fillId="0" borderId="0" xfId="0" applyNumberFormat="1" applyAlignment="1">
      <alignment horizontal="left"/>
    </xf>
    <xf numFmtId="165" fontId="72" fillId="0" borderId="0" xfId="0" applyNumberFormat="1" applyFont="1" applyAlignment="1">
      <alignment horizontal="right"/>
    </xf>
    <xf numFmtId="0" fontId="0" fillId="0" borderId="10" xfId="0" applyBorder="1"/>
    <xf numFmtId="0" fontId="0" fillId="0" borderId="11" xfId="0" applyBorder="1"/>
    <xf numFmtId="0" fontId="0" fillId="0" borderId="12" xfId="0" applyBorder="1" applyAlignment="1">
      <alignment horizontal="left"/>
    </xf>
    <xf numFmtId="0" fontId="0" fillId="0" borderId="13" xfId="0" applyBorder="1"/>
    <xf numFmtId="0" fontId="0" fillId="0" borderId="14" xfId="0" applyBorder="1"/>
    <xf numFmtId="0" fontId="0" fillId="0" borderId="15" xfId="0" applyBorder="1" applyAlignment="1">
      <alignment horizontal="left"/>
    </xf>
    <xf numFmtId="0" fontId="0" fillId="0" borderId="16" xfId="0" applyBorder="1"/>
    <xf numFmtId="0" fontId="0" fillId="0" borderId="17" xfId="0" applyBorder="1"/>
    <xf numFmtId="0" fontId="9" fillId="0" borderId="1" xfId="0" applyFont="1" applyBorder="1" applyAlignment="1">
      <alignment horizontal="left"/>
    </xf>
    <xf numFmtId="0" fontId="15" fillId="0" borderId="2" xfId="0" applyFont="1" applyBorder="1"/>
    <xf numFmtId="0" fontId="9" fillId="0" borderId="0" xfId="0" applyFont="1" applyBorder="1" applyAlignment="1">
      <alignment vertical="center"/>
    </xf>
    <xf numFmtId="165" fontId="0" fillId="0" borderId="0" xfId="0" applyNumberFormat="1" applyBorder="1" applyAlignment="1">
      <alignment horizontal="right" vertical="center"/>
    </xf>
    <xf numFmtId="0" fontId="13" fillId="0" borderId="0" xfId="0" applyFont="1" applyAlignment="1">
      <alignment horizontal="center"/>
    </xf>
    <xf numFmtId="2" fontId="13" fillId="0" borderId="0" xfId="0" quotePrefix="1" applyNumberFormat="1" applyFont="1" applyAlignment="1">
      <alignment horizontal="center"/>
    </xf>
    <xf numFmtId="0" fontId="0" fillId="0" borderId="18" xfId="0" applyBorder="1"/>
    <xf numFmtId="0" fontId="0" fillId="0" borderId="19" xfId="0" applyBorder="1"/>
    <xf numFmtId="0" fontId="9" fillId="0" borderId="0" xfId="0" applyFont="1" applyAlignment="1">
      <alignment horizontal="left"/>
    </xf>
    <xf numFmtId="0" fontId="0" fillId="0" borderId="20" xfId="0" applyBorder="1"/>
    <xf numFmtId="0" fontId="0" fillId="0" borderId="7" xfId="0" applyBorder="1"/>
    <xf numFmtId="0" fontId="9" fillId="0" borderId="0" xfId="0" applyFont="1" applyFill="1" applyBorder="1"/>
    <xf numFmtId="2" fontId="13" fillId="0" borderId="0" xfId="0" applyNumberFormat="1" applyFont="1" applyAlignment="1">
      <alignment horizontal="center"/>
    </xf>
    <xf numFmtId="0" fontId="0" fillId="3" borderId="0" xfId="0" applyFill="1"/>
    <xf numFmtId="0" fontId="67" fillId="3" borderId="0" xfId="0" applyFont="1" applyFill="1"/>
    <xf numFmtId="0" fontId="35" fillId="3" borderId="0" xfId="0" applyFont="1" applyFill="1" applyAlignment="1" applyProtection="1">
      <alignment horizontal="center"/>
    </xf>
    <xf numFmtId="0" fontId="33" fillId="3" borderId="0" xfId="0" applyFont="1" applyFill="1" applyAlignment="1" applyProtection="1">
      <alignment horizontal="right"/>
    </xf>
    <xf numFmtId="0" fontId="33" fillId="3" borderId="0" xfId="0" applyFont="1" applyFill="1" applyProtection="1"/>
    <xf numFmtId="0" fontId="35" fillId="3" borderId="0" xfId="0" applyFont="1" applyFill="1" applyProtection="1"/>
    <xf numFmtId="0" fontId="36" fillId="3" borderId="0" xfId="0" applyFont="1" applyFill="1" applyAlignment="1" applyProtection="1">
      <alignment horizontal="center"/>
    </xf>
    <xf numFmtId="0" fontId="37" fillId="3" borderId="0" xfId="0" applyFont="1" applyFill="1" applyAlignment="1" applyProtection="1"/>
    <xf numFmtId="0" fontId="36" fillId="3" borderId="0" xfId="0" applyFont="1" applyFill="1" applyAlignment="1" applyProtection="1"/>
    <xf numFmtId="0" fontId="27" fillId="3" borderId="0" xfId="0" applyFont="1" applyFill="1" applyAlignment="1"/>
    <xf numFmtId="0" fontId="27" fillId="3" borderId="0" xfId="0" applyFont="1" applyFill="1" applyBorder="1"/>
    <xf numFmtId="0" fontId="27" fillId="3" borderId="0" xfId="0" applyFont="1" applyFill="1"/>
    <xf numFmtId="0" fontId="0" fillId="3" borderId="0" xfId="0" applyFill="1" applyAlignment="1">
      <alignment horizontal="left"/>
    </xf>
    <xf numFmtId="0" fontId="0" fillId="3" borderId="0" xfId="0" applyFill="1" applyAlignment="1">
      <alignment horizontal="right"/>
    </xf>
    <xf numFmtId="0" fontId="35" fillId="3" borderId="0" xfId="0" applyFont="1" applyFill="1" applyAlignment="1" applyProtection="1">
      <alignment horizontal="left"/>
    </xf>
    <xf numFmtId="0" fontId="37" fillId="3" borderId="0" xfId="0" applyFont="1" applyFill="1" applyAlignment="1" applyProtection="1">
      <alignment horizontal="center"/>
    </xf>
    <xf numFmtId="0" fontId="37" fillId="3" borderId="0" xfId="0" applyFont="1" applyFill="1" applyAlignment="1" applyProtection="1">
      <alignment vertical="center"/>
    </xf>
    <xf numFmtId="0" fontId="37" fillId="3" borderId="0" xfId="0" applyFont="1" applyFill="1" applyAlignment="1" applyProtection="1">
      <alignment horizontal="center" vertical="center"/>
    </xf>
    <xf numFmtId="0" fontId="34" fillId="3" borderId="0" xfId="1" applyFont="1" applyFill="1" applyAlignment="1" applyProtection="1">
      <alignment vertical="center"/>
    </xf>
    <xf numFmtId="0" fontId="27" fillId="3" borderId="0" xfId="0" applyFont="1" applyFill="1" applyBorder="1" applyAlignment="1">
      <alignment vertical="center"/>
    </xf>
    <xf numFmtId="0" fontId="33" fillId="3" borderId="0" xfId="0" applyFont="1" applyFill="1" applyAlignment="1" applyProtection="1">
      <alignment horizontal="center"/>
    </xf>
    <xf numFmtId="0" fontId="32" fillId="3" borderId="0" xfId="0" applyFont="1" applyFill="1" applyAlignment="1" applyProtection="1">
      <alignment horizontal="left"/>
    </xf>
    <xf numFmtId="0" fontId="68" fillId="3" borderId="0" xfId="1" applyFont="1" applyFill="1" applyAlignment="1" applyProtection="1"/>
    <xf numFmtId="0" fontId="0" fillId="3" borderId="0" xfId="0" applyFill="1" applyBorder="1"/>
    <xf numFmtId="0" fontId="4" fillId="0" borderId="0" xfId="0" applyFont="1" applyAlignment="1">
      <alignment horizontal="left"/>
    </xf>
    <xf numFmtId="0" fontId="6" fillId="4" borderId="0" xfId="0" applyFont="1" applyFill="1" applyProtection="1">
      <protection locked="0"/>
    </xf>
    <xf numFmtId="0" fontId="6" fillId="0" borderId="1" xfId="0" applyFont="1" applyBorder="1" applyAlignment="1">
      <alignment horizontal="right" vertical="center"/>
    </xf>
    <xf numFmtId="2" fontId="6" fillId="0" borderId="0" xfId="0" applyNumberFormat="1" applyFont="1" applyFill="1" applyProtection="1"/>
    <xf numFmtId="2" fontId="6" fillId="0" borderId="1" xfId="0" applyNumberFormat="1" applyFont="1" applyFill="1" applyBorder="1" applyProtection="1"/>
    <xf numFmtId="2" fontId="75" fillId="0" borderId="0" xfId="0" applyNumberFormat="1" applyFont="1" applyFill="1" applyProtection="1"/>
    <xf numFmtId="0" fontId="6" fillId="4" borderId="1" xfId="0" applyFont="1" applyFill="1" applyBorder="1" applyProtection="1">
      <protection locked="0"/>
    </xf>
    <xf numFmtId="0" fontId="6" fillId="0" borderId="1" xfId="0" applyFont="1" applyFill="1" applyBorder="1" applyProtection="1"/>
    <xf numFmtId="165" fontId="0" fillId="0" borderId="1" xfId="0" applyNumberFormat="1" applyBorder="1" applyAlignment="1">
      <alignment horizontal="right"/>
    </xf>
    <xf numFmtId="165" fontId="0" fillId="0" borderId="1" xfId="0" applyNumberFormat="1" applyBorder="1" applyAlignment="1">
      <alignment horizontal="left"/>
    </xf>
    <xf numFmtId="0" fontId="0" fillId="8" borderId="0" xfId="0" applyFill="1" applyAlignment="1">
      <alignment horizontal="right"/>
    </xf>
    <xf numFmtId="0" fontId="0" fillId="8" borderId="0" xfId="0" applyFill="1"/>
    <xf numFmtId="0" fontId="0" fillId="8" borderId="0" xfId="0" applyFill="1" applyAlignment="1">
      <alignment horizontal="left"/>
    </xf>
    <xf numFmtId="165" fontId="0" fillId="8" borderId="0" xfId="0" applyNumberFormat="1" applyFill="1" applyAlignment="1">
      <alignment horizontal="right"/>
    </xf>
    <xf numFmtId="165" fontId="0" fillId="8" borderId="0" xfId="0" applyNumberFormat="1" applyFill="1" applyAlignment="1">
      <alignment horizontal="left"/>
    </xf>
    <xf numFmtId="0" fontId="78" fillId="6" borderId="0" xfId="0" applyFont="1" applyFill="1" applyAlignment="1" applyProtection="1">
      <alignment horizontal="center"/>
    </xf>
    <xf numFmtId="0" fontId="11" fillId="0" borderId="0" xfId="0" applyFont="1" applyBorder="1" applyAlignment="1" applyProtection="1">
      <alignment horizontal="right" vertical="top" wrapText="1"/>
    </xf>
    <xf numFmtId="164" fontId="0" fillId="0" borderId="0" xfId="0" applyNumberFormat="1" applyAlignment="1" applyProtection="1">
      <alignment horizontal="center"/>
    </xf>
    <xf numFmtId="10" fontId="1" fillId="0" borderId="0" xfId="2" applyNumberFormat="1" applyAlignment="1" applyProtection="1">
      <alignment horizontal="center"/>
    </xf>
    <xf numFmtId="10" fontId="1" fillId="0" borderId="0" xfId="2" applyNumberFormat="1" applyBorder="1" applyAlignment="1" applyProtection="1">
      <alignment horizontal="center"/>
    </xf>
    <xf numFmtId="0" fontId="6" fillId="0" borderId="0" xfId="0" applyFont="1" applyFill="1" applyAlignment="1" applyProtection="1">
      <alignment horizontal="left"/>
    </xf>
    <xf numFmtId="164" fontId="6" fillId="0" borderId="0" xfId="0" applyNumberFormat="1" applyFont="1" applyFill="1" applyAlignment="1" applyProtection="1">
      <alignment horizontal="right"/>
    </xf>
    <xf numFmtId="0" fontId="9" fillId="0" borderId="0" xfId="0" applyFont="1" applyBorder="1" applyProtection="1"/>
    <xf numFmtId="0" fontId="9" fillId="0" borderId="2" xfId="0" applyFont="1" applyBorder="1" applyAlignment="1" applyProtection="1">
      <alignment horizontal="center"/>
    </xf>
    <xf numFmtId="164" fontId="0" fillId="0" borderId="0" xfId="0" applyNumberFormat="1" applyAlignment="1" applyProtection="1">
      <alignment horizontal="left"/>
    </xf>
    <xf numFmtId="164" fontId="11" fillId="0" borderId="0" xfId="0" applyNumberFormat="1" applyFont="1" applyBorder="1" applyAlignment="1">
      <alignment horizontal="right" vertical="top" wrapText="1"/>
    </xf>
    <xf numFmtId="0" fontId="0" fillId="0" borderId="0" xfId="0" applyFont="1" applyAlignment="1">
      <alignment horizontal="right"/>
    </xf>
    <xf numFmtId="165" fontId="6" fillId="0" borderId="0" xfId="0" applyNumberFormat="1" applyFont="1" applyAlignment="1" applyProtection="1">
      <alignment horizontal="right"/>
    </xf>
    <xf numFmtId="165" fontId="6" fillId="0" borderId="0" xfId="0" quotePrefix="1" applyNumberFormat="1" applyFont="1" applyAlignment="1" applyProtection="1">
      <alignment horizontal="right"/>
    </xf>
    <xf numFmtId="0" fontId="13" fillId="0" borderId="0" xfId="0" applyFont="1" applyFill="1" applyProtection="1"/>
    <xf numFmtId="0" fontId="69" fillId="0" borderId="0" xfId="0" applyFont="1" applyFill="1" applyBorder="1" applyProtection="1"/>
    <xf numFmtId="0" fontId="0" fillId="0" borderId="0" xfId="0" applyFill="1" applyBorder="1" applyProtection="1"/>
    <xf numFmtId="0" fontId="0" fillId="0" borderId="0" xfId="0" applyFill="1" applyBorder="1" applyAlignment="1" applyProtection="1">
      <alignment horizontal="center"/>
    </xf>
    <xf numFmtId="0" fontId="13" fillId="0" borderId="0" xfId="0" applyFont="1" applyFill="1" applyBorder="1" applyProtection="1"/>
    <xf numFmtId="0" fontId="76" fillId="6" borderId="2" xfId="0" applyFont="1" applyFill="1" applyBorder="1" applyAlignment="1" applyProtection="1">
      <alignment horizontal="center"/>
    </xf>
    <xf numFmtId="0" fontId="0" fillId="0" borderId="2" xfId="0" applyFill="1" applyBorder="1" applyProtection="1"/>
    <xf numFmtId="0" fontId="13" fillId="0" borderId="0" xfId="0" applyFont="1" applyProtection="1"/>
    <xf numFmtId="0" fontId="9" fillId="0" borderId="0" xfId="0" applyFont="1" applyFill="1" applyBorder="1" applyAlignment="1" applyProtection="1">
      <alignment horizontal="center"/>
    </xf>
    <xf numFmtId="0" fontId="69" fillId="0" borderId="5" xfId="0" applyFont="1" applyFill="1" applyBorder="1" applyProtection="1"/>
    <xf numFmtId="0" fontId="9" fillId="0" borderId="0" xfId="0" applyFont="1" applyBorder="1" applyAlignment="1" applyProtection="1">
      <alignment horizontal="right" vertical="center"/>
    </xf>
    <xf numFmtId="0" fontId="18" fillId="0" borderId="0" xfId="0" applyFont="1" applyFill="1" applyBorder="1" applyAlignment="1" applyProtection="1">
      <alignment horizontal="center"/>
    </xf>
    <xf numFmtId="0" fontId="67" fillId="0" borderId="1" xfId="0" applyFont="1" applyBorder="1" applyProtection="1"/>
    <xf numFmtId="0" fontId="6" fillId="0" borderId="0" xfId="0" applyFont="1" applyAlignment="1" applyProtection="1">
      <alignment horizontal="right"/>
    </xf>
    <xf numFmtId="0" fontId="4" fillId="0" borderId="0" xfId="0" applyFont="1" applyAlignment="1" applyProtection="1">
      <alignment horizontal="left"/>
    </xf>
    <xf numFmtId="0" fontId="70" fillId="0" borderId="0" xfId="0" applyFont="1" applyProtection="1"/>
    <xf numFmtId="0" fontId="67" fillId="0" borderId="0" xfId="0" applyFont="1" applyProtection="1"/>
    <xf numFmtId="2" fontId="0" fillId="0" borderId="0" xfId="0" applyNumberFormat="1" applyProtection="1"/>
    <xf numFmtId="0" fontId="19" fillId="0" borderId="0" xfId="0" applyFont="1" applyAlignment="1" applyProtection="1"/>
    <xf numFmtId="0" fontId="19" fillId="0" borderId="0" xfId="0" applyFont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0" xfId="0" applyFont="1" applyAlignment="1" applyProtection="1">
      <alignment horizontal="right" vertical="center"/>
    </xf>
    <xf numFmtId="0" fontId="19" fillId="0" borderId="1" xfId="0" applyFont="1" applyBorder="1" applyAlignment="1" applyProtection="1">
      <alignment vertical="center"/>
    </xf>
    <xf numFmtId="164" fontId="6" fillId="0" borderId="1" xfId="0" applyNumberFormat="1" applyFont="1" applyBorder="1" applyAlignment="1" applyProtection="1">
      <alignment horizontal="right" vertical="center"/>
    </xf>
    <xf numFmtId="0" fontId="0" fillId="0" borderId="0" xfId="0" applyAlignment="1" applyProtection="1">
      <alignment horizontal="right"/>
    </xf>
    <xf numFmtId="0" fontId="72" fillId="0" borderId="0" xfId="0" applyFont="1" applyAlignment="1" applyProtection="1">
      <alignment horizontal="right"/>
    </xf>
    <xf numFmtId="0" fontId="19" fillId="0" borderId="0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horizontal="right" vertical="center"/>
    </xf>
    <xf numFmtId="165" fontId="0" fillId="0" borderId="0" xfId="0" applyNumberFormat="1" applyAlignment="1" applyProtection="1">
      <alignment horizontal="right"/>
    </xf>
    <xf numFmtId="165" fontId="0" fillId="0" borderId="0" xfId="0" applyNumberFormat="1" applyAlignment="1" applyProtection="1">
      <alignment horizontal="left"/>
    </xf>
    <xf numFmtId="165" fontId="72" fillId="0" borderId="0" xfId="0" applyNumberFormat="1" applyFont="1" applyAlignment="1" applyProtection="1">
      <alignment horizontal="right"/>
    </xf>
    <xf numFmtId="164" fontId="6" fillId="0" borderId="0" xfId="0" applyNumberFormat="1" applyFont="1" applyProtection="1"/>
    <xf numFmtId="0" fontId="0" fillId="0" borderId="10" xfId="0" applyBorder="1" applyProtection="1"/>
    <xf numFmtId="0" fontId="0" fillId="0" borderId="11" xfId="0" applyBorder="1" applyProtection="1"/>
    <xf numFmtId="0" fontId="0" fillId="0" borderId="12" xfId="0" applyBorder="1" applyAlignment="1" applyProtection="1">
      <alignment horizontal="left"/>
    </xf>
    <xf numFmtId="0" fontId="0" fillId="0" borderId="13" xfId="0" applyBorder="1" applyProtection="1"/>
    <xf numFmtId="0" fontId="0" fillId="0" borderId="14" xfId="0" applyBorder="1" applyProtection="1"/>
    <xf numFmtId="0" fontId="0" fillId="0" borderId="15" xfId="0" applyBorder="1" applyAlignment="1" applyProtection="1">
      <alignment horizontal="left"/>
    </xf>
    <xf numFmtId="0" fontId="0" fillId="0" borderId="16" xfId="0" applyBorder="1" applyProtection="1"/>
    <xf numFmtId="0" fontId="0" fillId="0" borderId="17" xfId="0" applyBorder="1" applyProtection="1"/>
    <xf numFmtId="0" fontId="15" fillId="0" borderId="2" xfId="0" applyFont="1" applyBorder="1" applyProtection="1"/>
    <xf numFmtId="0" fontId="6" fillId="0" borderId="0" xfId="0" applyFont="1" applyBorder="1" applyAlignment="1" applyProtection="1">
      <alignment vertical="center"/>
    </xf>
    <xf numFmtId="165" fontId="6" fillId="0" borderId="0" xfId="0" applyNumberFormat="1" applyFont="1" applyBorder="1" applyAlignment="1" applyProtection="1">
      <alignment horizontal="right" vertical="center"/>
    </xf>
    <xf numFmtId="0" fontId="13" fillId="0" borderId="0" xfId="0" applyFont="1" applyAlignment="1" applyProtection="1">
      <alignment horizontal="center"/>
    </xf>
    <xf numFmtId="2" fontId="13" fillId="0" borderId="0" xfId="0" quotePrefix="1" applyNumberFormat="1" applyFont="1" applyAlignment="1" applyProtection="1">
      <alignment horizontal="center"/>
    </xf>
    <xf numFmtId="0" fontId="0" fillId="0" borderId="18" xfId="0" applyBorder="1" applyProtection="1"/>
    <xf numFmtId="0" fontId="0" fillId="0" borderId="19" xfId="0" applyBorder="1" applyProtection="1"/>
    <xf numFmtId="0" fontId="6" fillId="0" borderId="0" xfId="0" applyFont="1" applyAlignment="1" applyProtection="1">
      <alignment horizontal="left"/>
    </xf>
    <xf numFmtId="0" fontId="0" fillId="0" borderId="20" xfId="0" applyBorder="1" applyProtection="1"/>
    <xf numFmtId="0" fontId="0" fillId="0" borderId="7" xfId="0" applyBorder="1" applyProtection="1"/>
    <xf numFmtId="0" fontId="9" fillId="0" borderId="0" xfId="0" applyFont="1" applyFill="1" applyBorder="1" applyProtection="1"/>
    <xf numFmtId="2" fontId="13" fillId="0" borderId="0" xfId="0" applyNumberFormat="1" applyFont="1" applyAlignment="1" applyProtection="1">
      <alignment horizontal="center"/>
    </xf>
    <xf numFmtId="0" fontId="70" fillId="0" borderId="1" xfId="0" applyFont="1" applyBorder="1" applyProtection="1"/>
    <xf numFmtId="2" fontId="0" fillId="0" borderId="1" xfId="0" applyNumberFormat="1" applyBorder="1" applyProtection="1"/>
    <xf numFmtId="0" fontId="73" fillId="0" borderId="0" xfId="0" applyFont="1" applyProtection="1"/>
    <xf numFmtId="0" fontId="74" fillId="0" borderId="0" xfId="0" applyFont="1" applyProtection="1"/>
    <xf numFmtId="0" fontId="75" fillId="0" borderId="0" xfId="0" applyFont="1" applyProtection="1"/>
    <xf numFmtId="2" fontId="75" fillId="0" borderId="0" xfId="0" applyNumberFormat="1" applyFont="1" applyProtection="1"/>
    <xf numFmtId="0" fontId="79" fillId="6" borderId="0" xfId="0" applyFont="1" applyFill="1" applyAlignment="1" applyProtection="1">
      <alignment vertical="center"/>
    </xf>
    <xf numFmtId="0" fontId="78" fillId="6" borderId="0" xfId="0" applyFont="1" applyFill="1" applyAlignment="1" applyProtection="1">
      <alignment vertical="center"/>
    </xf>
    <xf numFmtId="0" fontId="78" fillId="6" borderId="0" xfId="0" applyFont="1" applyFill="1" applyAlignment="1" applyProtection="1">
      <alignment horizontal="center" vertical="center"/>
    </xf>
    <xf numFmtId="0" fontId="78" fillId="6" borderId="0" xfId="0" applyFont="1" applyFill="1" applyAlignment="1" applyProtection="1">
      <alignment horizontal="left" vertical="center"/>
    </xf>
    <xf numFmtId="0" fontId="80" fillId="6" borderId="0" xfId="1" applyFont="1" applyFill="1" applyAlignment="1" applyProtection="1">
      <alignment vertical="center"/>
    </xf>
    <xf numFmtId="0" fontId="78" fillId="6" borderId="0" xfId="0" applyFont="1" applyFill="1" applyBorder="1" applyAlignment="1" applyProtection="1">
      <alignment vertical="center"/>
    </xf>
    <xf numFmtId="0" fontId="78" fillId="6" borderId="0" xfId="0" applyFont="1" applyFill="1" applyAlignment="1" applyProtection="1">
      <alignment horizontal="right" vertical="center"/>
    </xf>
    <xf numFmtId="0" fontId="81" fillId="6" borderId="0" xfId="0" applyFont="1" applyFill="1" applyAlignment="1" applyProtection="1">
      <alignment vertical="center"/>
    </xf>
    <xf numFmtId="0" fontId="81" fillId="6" borderId="0" xfId="0" applyFont="1" applyFill="1" applyAlignment="1" applyProtection="1">
      <alignment horizontal="left" vertical="center"/>
    </xf>
    <xf numFmtId="0" fontId="81" fillId="6" borderId="0" xfId="0" applyFont="1" applyFill="1" applyAlignment="1" applyProtection="1">
      <alignment horizontal="center" vertical="center"/>
    </xf>
    <xf numFmtId="0" fontId="82" fillId="6" borderId="0" xfId="1" applyFont="1" applyFill="1" applyAlignment="1" applyProtection="1">
      <alignment vertical="center"/>
    </xf>
    <xf numFmtId="0" fontId="1" fillId="0" borderId="0" xfId="0" quotePrefix="1" applyFont="1" applyAlignment="1">
      <alignment horizontal="right"/>
    </xf>
    <xf numFmtId="166" fontId="1" fillId="0" borderId="0" xfId="0" quotePrefix="1" applyNumberFormat="1" applyFont="1" applyAlignment="1">
      <alignment horizontal="right"/>
    </xf>
    <xf numFmtId="0" fontId="39" fillId="0" borderId="1" xfId="0" applyFont="1" applyBorder="1" applyProtection="1"/>
    <xf numFmtId="0" fontId="11" fillId="0" borderId="1" xfId="0" applyFont="1" applyFill="1" applyBorder="1" applyAlignment="1" applyProtection="1">
      <alignment horizontal="center" wrapText="1"/>
    </xf>
    <xf numFmtId="0" fontId="12" fillId="0" borderId="1" xfId="0" applyFont="1" applyBorder="1" applyAlignment="1" applyProtection="1">
      <alignment horizontal="right"/>
    </xf>
    <xf numFmtId="0" fontId="11" fillId="0" borderId="1" xfId="0" applyFont="1" applyBorder="1" applyAlignment="1" applyProtection="1">
      <alignment horizontal="right" wrapText="1"/>
    </xf>
    <xf numFmtId="0" fontId="78" fillId="6" borderId="0" xfId="0" applyFont="1" applyFill="1" applyBorder="1" applyAlignment="1" applyProtection="1">
      <alignment horizontal="center"/>
    </xf>
    <xf numFmtId="0" fontId="13" fillId="0" borderId="0" xfId="0" applyFont="1" applyBorder="1" applyAlignment="1" applyProtection="1">
      <alignment horizontal="right"/>
    </xf>
    <xf numFmtId="2" fontId="1" fillId="0" borderId="0" xfId="0" applyNumberFormat="1" applyFont="1" applyBorder="1" applyAlignment="1" applyProtection="1">
      <alignment horizontal="right"/>
    </xf>
    <xf numFmtId="0" fontId="78" fillId="5" borderId="0" xfId="0" applyFont="1" applyFill="1" applyAlignment="1" applyProtection="1">
      <alignment horizontal="center"/>
    </xf>
    <xf numFmtId="0" fontId="78" fillId="5" borderId="0" xfId="0" applyFont="1" applyFill="1" applyAlignment="1" applyProtection="1">
      <alignment vertical="center"/>
    </xf>
    <xf numFmtId="2" fontId="6" fillId="0" borderId="0" xfId="0" quotePrefix="1" applyNumberFormat="1" applyFont="1" applyAlignment="1" applyProtection="1">
      <alignment horizontal="right"/>
    </xf>
    <xf numFmtId="0" fontId="78" fillId="6" borderId="2" xfId="0" applyFont="1" applyFill="1" applyBorder="1" applyAlignment="1" applyProtection="1">
      <alignment horizontal="center" vertical="top" wrapText="1"/>
    </xf>
    <xf numFmtId="0" fontId="51" fillId="0" borderId="0" xfId="0" applyFont="1" applyFill="1" applyAlignment="1">
      <alignment horizontal="right" vertical="center"/>
    </xf>
    <xf numFmtId="0" fontId="2" fillId="0" borderId="0" xfId="1" applyFont="1" applyAlignment="1" applyProtection="1"/>
    <xf numFmtId="0" fontId="1" fillId="0" borderId="2" xfId="0" applyFont="1" applyFill="1" applyBorder="1" applyAlignment="1" applyProtection="1">
      <alignment horizontal="right"/>
    </xf>
    <xf numFmtId="0" fontId="81" fillId="0" borderId="0" xfId="0" applyFont="1" applyFill="1" applyAlignment="1" applyProtection="1">
      <alignment horizontal="center" vertical="center"/>
    </xf>
    <xf numFmtId="0" fontId="81" fillId="0" borderId="0" xfId="0" applyFont="1" applyFill="1" applyAlignment="1" applyProtection="1">
      <alignment vertical="center"/>
    </xf>
    <xf numFmtId="0" fontId="81" fillId="0" borderId="0" xfId="0" applyFont="1" applyFill="1" applyAlignment="1" applyProtection="1">
      <alignment horizontal="left" vertical="center"/>
    </xf>
    <xf numFmtId="0" fontId="82" fillId="0" borderId="0" xfId="1" applyFont="1" applyFill="1" applyAlignment="1" applyProtection="1">
      <alignment vertical="center"/>
    </xf>
    <xf numFmtId="0" fontId="85" fillId="0" borderId="0" xfId="0" applyFont="1" applyAlignment="1" applyProtection="1">
      <alignment horizontal="right"/>
    </xf>
    <xf numFmtId="0" fontId="86" fillId="0" borderId="0" xfId="0" applyFont="1" applyAlignment="1" applyProtection="1">
      <alignment horizontal="left"/>
    </xf>
    <xf numFmtId="0" fontId="85" fillId="0" borderId="0" xfId="0" applyFont="1" applyProtection="1"/>
    <xf numFmtId="1" fontId="85" fillId="0" borderId="0" xfId="0" applyNumberFormat="1" applyFont="1" applyAlignment="1" applyProtection="1">
      <alignment horizontal="right"/>
    </xf>
    <xf numFmtId="0" fontId="85" fillId="0" borderId="0" xfId="0" applyFont="1" applyBorder="1" applyAlignment="1" applyProtection="1">
      <alignment horizontal="right"/>
    </xf>
    <xf numFmtId="0" fontId="85" fillId="0" borderId="1" xfId="0" applyFont="1" applyBorder="1" applyAlignment="1" applyProtection="1">
      <alignment horizontal="right"/>
    </xf>
    <xf numFmtId="0" fontId="87" fillId="0" borderId="0" xfId="0" applyFont="1" applyAlignment="1" applyProtection="1">
      <alignment horizontal="right"/>
    </xf>
    <xf numFmtId="0" fontId="55" fillId="0" borderId="0" xfId="3" applyFill="1" applyAlignment="1" applyProtection="1">
      <alignment horizontal="left"/>
    </xf>
    <xf numFmtId="0" fontId="63" fillId="7" borderId="0" xfId="0" applyFont="1" applyFill="1" applyAlignment="1">
      <alignment horizontal="left" wrapText="1"/>
    </xf>
    <xf numFmtId="0" fontId="63" fillId="7" borderId="8" xfId="0" applyFont="1" applyFill="1" applyBorder="1" applyAlignment="1">
      <alignment horizontal="left" wrapText="1"/>
    </xf>
    <xf numFmtId="0" fontId="63" fillId="7" borderId="1" xfId="0" applyFont="1" applyFill="1" applyBorder="1" applyAlignment="1">
      <alignment horizontal="left" wrapText="1"/>
    </xf>
    <xf numFmtId="0" fontId="63" fillId="7" borderId="9" xfId="0" applyFont="1" applyFill="1" applyBorder="1" applyAlignment="1">
      <alignment horizontal="left" wrapText="1"/>
    </xf>
    <xf numFmtId="0" fontId="48" fillId="7" borderId="5" xfId="0" applyFont="1" applyFill="1" applyBorder="1" applyAlignment="1">
      <alignment horizontal="left" vertical="center"/>
    </xf>
    <xf numFmtId="0" fontId="58" fillId="7" borderId="5" xfId="0" applyFont="1" applyFill="1" applyBorder="1" applyAlignment="1">
      <alignment horizontal="center" vertical="center" wrapText="1"/>
    </xf>
    <xf numFmtId="0" fontId="58" fillId="7" borderId="6" xfId="0" applyFont="1" applyFill="1" applyBorder="1" applyAlignment="1">
      <alignment horizontal="center" vertical="center" wrapText="1"/>
    </xf>
    <xf numFmtId="0" fontId="53" fillId="7" borderId="0" xfId="0" applyFont="1" applyFill="1" applyBorder="1" applyAlignment="1">
      <alignment horizontal="left" wrapText="1"/>
    </xf>
    <xf numFmtId="0" fontId="54" fillId="7" borderId="0" xfId="0" applyFont="1" applyFill="1" applyBorder="1" applyAlignment="1">
      <alignment horizontal="left"/>
    </xf>
    <xf numFmtId="0" fontId="7" fillId="0" borderId="2" xfId="0" applyFont="1" applyBorder="1" applyAlignment="1" applyProtection="1">
      <alignment horizontal="center"/>
    </xf>
    <xf numFmtId="0" fontId="23" fillId="0" borderId="0" xfId="0" applyFont="1" applyAlignment="1" applyProtection="1">
      <alignment horizontal="center"/>
    </xf>
    <xf numFmtId="0" fontId="81" fillId="6" borderId="0" xfId="0" applyFont="1" applyFill="1" applyAlignment="1" applyProtection="1">
      <alignment horizontal="center" vertical="center"/>
    </xf>
    <xf numFmtId="0" fontId="2" fillId="0" borderId="2" xfId="1" applyFill="1" applyBorder="1" applyAlignment="1" applyProtection="1">
      <alignment horizontal="center"/>
    </xf>
    <xf numFmtId="0" fontId="0" fillId="0" borderId="0" xfId="0" applyBorder="1" applyAlignment="1" applyProtection="1">
      <alignment horizontal="left" vertical="top" wrapText="1"/>
    </xf>
    <xf numFmtId="0" fontId="0" fillId="0" borderId="1" xfId="0" applyBorder="1" applyAlignment="1" applyProtection="1">
      <alignment horizontal="left" vertical="top" wrapText="1"/>
    </xf>
    <xf numFmtId="0" fontId="9" fillId="0" borderId="5" xfId="0" applyFont="1" applyBorder="1" applyAlignment="1" applyProtection="1">
      <alignment horizontal="right" vertical="center"/>
    </xf>
    <xf numFmtId="0" fontId="9" fillId="0" borderId="1" xfId="0" applyFont="1" applyBorder="1" applyAlignment="1" applyProtection="1">
      <alignment horizontal="right" vertical="center"/>
    </xf>
    <xf numFmtId="0" fontId="9" fillId="0" borderId="5" xfId="0" applyFont="1" applyFill="1" applyBorder="1" applyAlignment="1" applyProtection="1">
      <alignment horizontal="right" vertical="center" wrapText="1"/>
    </xf>
    <xf numFmtId="0" fontId="9" fillId="0" borderId="1" xfId="0" applyFont="1" applyFill="1" applyBorder="1" applyAlignment="1" applyProtection="1">
      <alignment horizontal="right" vertical="center" wrapText="1"/>
    </xf>
    <xf numFmtId="0" fontId="7" fillId="0" borderId="2" xfId="0" applyFont="1" applyBorder="1" applyAlignment="1">
      <alignment horizontal="center"/>
    </xf>
    <xf numFmtId="0" fontId="23" fillId="0" borderId="0" xfId="0" applyFont="1" applyAlignment="1">
      <alignment horizontal="center"/>
    </xf>
    <xf numFmtId="0" fontId="0" fillId="0" borderId="0" xfId="0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9" fillId="0" borderId="5" xfId="0" applyFont="1" applyBorder="1" applyAlignment="1">
      <alignment horizontal="right" vertical="center"/>
    </xf>
    <xf numFmtId="0" fontId="9" fillId="0" borderId="1" xfId="0" applyFont="1" applyBorder="1" applyAlignment="1">
      <alignment horizontal="right" vertical="center"/>
    </xf>
    <xf numFmtId="0" fontId="55" fillId="2" borderId="0" xfId="3" applyFill="1" applyAlignment="1" applyProtection="1">
      <alignment horizontal="left"/>
    </xf>
    <xf numFmtId="0" fontId="60" fillId="0" borderId="0" xfId="0" applyFont="1" applyAlignment="1">
      <alignment horizontal="left" wrapText="1"/>
    </xf>
    <xf numFmtId="0" fontId="60" fillId="0" borderId="1" xfId="0" applyFont="1" applyBorder="1" applyAlignment="1">
      <alignment horizontal="left" wrapText="1"/>
    </xf>
  </cellXfs>
  <cellStyles count="4">
    <cellStyle name="Hipervínculo" xfId="1" builtinId="8"/>
    <cellStyle name="Hipervínculo 2" xfId="3"/>
    <cellStyle name="Normal" xfId="0" builtinId="0"/>
    <cellStyle name="Porcentaje" xfId="2" builtinId="5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Descriptiva!$AD$8:$AD$15</c:f>
              <c:strCache>
                <c:ptCount val="6"/>
                <c:pt idx="0">
                  <c:v>20,25</c:v>
                </c:pt>
                <c:pt idx="1">
                  <c:v>24,25</c:v>
                </c:pt>
                <c:pt idx="2">
                  <c:v>28,25</c:v>
                </c:pt>
                <c:pt idx="3">
                  <c:v>32,25</c:v>
                </c:pt>
                <c:pt idx="4">
                  <c:v>36,25</c:v>
                </c:pt>
                <c:pt idx="5">
                  <c:v>40,25</c:v>
                </c:pt>
              </c:strCache>
            </c:strRef>
          </c:cat>
          <c:val>
            <c:numRef>
              <c:f>Descriptiva!$AE$8:$AE$15</c:f>
              <c:numCache>
                <c:formatCode>General</c:formatCode>
                <c:ptCount val="8"/>
                <c:pt idx="0">
                  <c:v>3</c:v>
                </c:pt>
                <c:pt idx="1">
                  <c:v>5</c:v>
                </c:pt>
                <c:pt idx="2">
                  <c:v>4</c:v>
                </c:pt>
                <c:pt idx="3">
                  <c:v>7</c:v>
                </c:pt>
                <c:pt idx="4">
                  <c:v>2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6C8-4729-AFFF-2A7DA8A771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494058168"/>
        <c:axId val="494058560"/>
      </c:barChart>
      <c:catAx>
        <c:axId val="494058168"/>
        <c:scaling>
          <c:orientation val="minMax"/>
        </c:scaling>
        <c:delete val="1"/>
        <c:axPos val="b"/>
        <c:numFmt formatCode="#,##0.0" sourceLinked="0"/>
        <c:majorTickMark val="out"/>
        <c:minorTickMark val="none"/>
        <c:tickLblPos val="nextTo"/>
        <c:crossAx val="494058560"/>
        <c:crosses val="autoZero"/>
        <c:auto val="1"/>
        <c:lblAlgn val="ctr"/>
        <c:lblOffset val="100"/>
        <c:noMultiLvlLbl val="0"/>
      </c:catAx>
      <c:valAx>
        <c:axId val="49405856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49405816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s://creativecommons.org/publicdomain/zero/1.0/?ref=chooser-v1" TargetMode="External"/><Relationship Id="rId2" Type="http://schemas.openxmlformats.org/officeDocument/2006/relationships/image" Target="../media/image1.png"/><Relationship Id="rId1" Type="http://schemas.openxmlformats.org/officeDocument/2006/relationships/hyperlink" Target="#CC!A1"/><Relationship Id="rId4" Type="http://schemas.openxmlformats.org/officeDocument/2006/relationships/hyperlink" Target="https://creativecommons.org/licenses/by-nc-nd/4.0/?ref=chooser-v1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https://creativecommons.org/publicdomain/zero/1.0/?ref=chooser-v1" TargetMode="External"/><Relationship Id="rId2" Type="http://schemas.openxmlformats.org/officeDocument/2006/relationships/image" Target="../media/image3.png"/><Relationship Id="rId1" Type="http://schemas.openxmlformats.org/officeDocument/2006/relationships/hyperlink" Target="https://creativecommons.org/licenses/by-nc-nd/4.0/" TargetMode="External"/><Relationship Id="rId4" Type="http://schemas.openxmlformats.org/officeDocument/2006/relationships/hyperlink" Target="https://creativecommons.org/licenses/by-nc-nd/4.0/?ref=chooser-v1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104896</xdr:colOff>
      <xdr:row>2</xdr:row>
      <xdr:rowOff>53603</xdr:rowOff>
    </xdr:from>
    <xdr:to>
      <xdr:col>14</xdr:col>
      <xdr:colOff>152400</xdr:colOff>
      <xdr:row>3</xdr:row>
      <xdr:rowOff>114300</xdr:rowOff>
    </xdr:to>
    <xdr:pic>
      <xdr:nvPicPr>
        <xdr:cNvPr id="2" name="Imagen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972546" y="644153"/>
          <a:ext cx="914279" cy="346447"/>
        </a:xfrm>
        <a:prstGeom prst="rect">
          <a:avLst/>
        </a:prstGeom>
      </xdr:spPr>
    </xdr:pic>
    <xdr:clientData/>
  </xdr:twoCellAnchor>
  <xdr:twoCellAnchor editAs="oneCell">
    <xdr:from>
      <xdr:col>13</xdr:col>
      <xdr:colOff>26056</xdr:colOff>
      <xdr:row>4</xdr:row>
      <xdr:rowOff>19010</xdr:rowOff>
    </xdr:from>
    <xdr:to>
      <xdr:col>13</xdr:col>
      <xdr:colOff>183494</xdr:colOff>
      <xdr:row>5</xdr:row>
      <xdr:rowOff>38139</xdr:rowOff>
    </xdr:to>
    <xdr:sp macro="" textlink="">
      <xdr:nvSpPr>
        <xdr:cNvPr id="3" name="AutoShape 5" descr="https://chooser-beta.creativecommons.org/img/cc-logo.f0ab4ebe.svg">
          <a:hlinkClick xmlns:r="http://schemas.openxmlformats.org/officeDocument/2006/relationships" r:id="rId3" tgtFrame="_blank"/>
        </xdr:cNvPr>
        <xdr:cNvSpPr>
          <a:spLocks noChangeAspect="1" noChangeArrowheads="1"/>
        </xdr:cNvSpPr>
      </xdr:nvSpPr>
      <xdr:spPr bwMode="auto">
        <a:xfrm>
          <a:off x="8093731" y="1038185"/>
          <a:ext cx="157438" cy="2191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13</xdr:col>
      <xdr:colOff>200025</xdr:colOff>
      <xdr:row>4</xdr:row>
      <xdr:rowOff>0</xdr:rowOff>
    </xdr:from>
    <xdr:to>
      <xdr:col>13</xdr:col>
      <xdr:colOff>390525</xdr:colOff>
      <xdr:row>5</xdr:row>
      <xdr:rowOff>57150</xdr:rowOff>
    </xdr:to>
    <xdr:sp macro="" textlink="">
      <xdr:nvSpPr>
        <xdr:cNvPr id="4" name="AutoShape 6" descr="https://chooser-beta.creativecommons.org/img/cc-zero.f5450231.svg">
          <a:hlinkClick xmlns:r="http://schemas.openxmlformats.org/officeDocument/2006/relationships" r:id="rId3" tgtFrame="_blank"/>
        </xdr:cNvPr>
        <xdr:cNvSpPr>
          <a:spLocks noChangeAspect="1" noChangeArrowheads="1"/>
        </xdr:cNvSpPr>
      </xdr:nvSpPr>
      <xdr:spPr bwMode="auto">
        <a:xfrm>
          <a:off x="8267700" y="1019175"/>
          <a:ext cx="19050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13</xdr:col>
      <xdr:colOff>400050</xdr:colOff>
      <xdr:row>4</xdr:row>
      <xdr:rowOff>0</xdr:rowOff>
    </xdr:from>
    <xdr:to>
      <xdr:col>13</xdr:col>
      <xdr:colOff>590550</xdr:colOff>
      <xdr:row>5</xdr:row>
      <xdr:rowOff>57150</xdr:rowOff>
    </xdr:to>
    <xdr:sp macro="" textlink="">
      <xdr:nvSpPr>
        <xdr:cNvPr id="5" name="AutoShape 3" descr="https://chooser-beta.creativecommons.org/img/cc-nc.218f18fc.svg">
          <a:hlinkClick xmlns:r="http://schemas.openxmlformats.org/officeDocument/2006/relationships" r:id="rId4" tgtFrame="_blank"/>
        </xdr:cNvPr>
        <xdr:cNvSpPr>
          <a:spLocks noChangeAspect="1" noChangeArrowheads="1"/>
        </xdr:cNvSpPr>
      </xdr:nvSpPr>
      <xdr:spPr bwMode="auto">
        <a:xfrm>
          <a:off x="8467725" y="1019175"/>
          <a:ext cx="19050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600075</xdr:colOff>
      <xdr:row>4</xdr:row>
      <xdr:rowOff>0</xdr:rowOff>
    </xdr:from>
    <xdr:to>
      <xdr:col>13</xdr:col>
      <xdr:colOff>190500</xdr:colOff>
      <xdr:row>5</xdr:row>
      <xdr:rowOff>57150</xdr:rowOff>
    </xdr:to>
    <xdr:sp macro="" textlink="">
      <xdr:nvSpPr>
        <xdr:cNvPr id="6" name="AutoShape 4" descr="https://chooser-beta.creativecommons.org/img/cc-nd.de89fdeb.svg">
          <a:hlinkClick xmlns:r="http://schemas.openxmlformats.org/officeDocument/2006/relationships" r:id="rId4" tgtFrame="_blank"/>
        </xdr:cNvPr>
        <xdr:cNvSpPr>
          <a:spLocks noChangeAspect="1" noChangeArrowheads="1"/>
        </xdr:cNvSpPr>
      </xdr:nvSpPr>
      <xdr:spPr bwMode="auto">
        <a:xfrm>
          <a:off x="8067675" y="1019175"/>
          <a:ext cx="19050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13</xdr:col>
      <xdr:colOff>0</xdr:colOff>
      <xdr:row>4</xdr:row>
      <xdr:rowOff>0</xdr:rowOff>
    </xdr:from>
    <xdr:to>
      <xdr:col>13</xdr:col>
      <xdr:colOff>190500</xdr:colOff>
      <xdr:row>5</xdr:row>
      <xdr:rowOff>28575</xdr:rowOff>
    </xdr:to>
    <xdr:sp macro="" textlink="">
      <xdr:nvSpPr>
        <xdr:cNvPr id="7" name="AutoShape 5" descr="https://chooser-beta.creativecommons.org/img/cc-logo.f0ab4ebe.svg">
          <a:hlinkClick xmlns:r="http://schemas.openxmlformats.org/officeDocument/2006/relationships" r:id="rId4" tgtFrame="_blank"/>
        </xdr:cNvPr>
        <xdr:cNvSpPr>
          <a:spLocks noChangeAspect="1" noChangeArrowheads="1"/>
        </xdr:cNvSpPr>
      </xdr:nvSpPr>
      <xdr:spPr bwMode="auto">
        <a:xfrm>
          <a:off x="8067675" y="1019175"/>
          <a:ext cx="190500" cy="228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13</xdr:col>
      <xdr:colOff>200025</xdr:colOff>
      <xdr:row>4</xdr:row>
      <xdr:rowOff>0</xdr:rowOff>
    </xdr:from>
    <xdr:to>
      <xdr:col>13</xdr:col>
      <xdr:colOff>390525</xdr:colOff>
      <xdr:row>5</xdr:row>
      <xdr:rowOff>28575</xdr:rowOff>
    </xdr:to>
    <xdr:sp macro="" textlink="">
      <xdr:nvSpPr>
        <xdr:cNvPr id="8" name="AutoShape 6" descr="https://chooser-beta.creativecommons.org/img/cc-by.21b728bb.svg">
          <a:hlinkClick xmlns:r="http://schemas.openxmlformats.org/officeDocument/2006/relationships" r:id="rId4" tgtFrame="_blank"/>
        </xdr:cNvPr>
        <xdr:cNvSpPr>
          <a:spLocks noChangeAspect="1" noChangeArrowheads="1"/>
        </xdr:cNvSpPr>
      </xdr:nvSpPr>
      <xdr:spPr bwMode="auto">
        <a:xfrm>
          <a:off x="8267700" y="1019175"/>
          <a:ext cx="190500" cy="228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13</xdr:col>
      <xdr:colOff>400050</xdr:colOff>
      <xdr:row>4</xdr:row>
      <xdr:rowOff>0</xdr:rowOff>
    </xdr:from>
    <xdr:to>
      <xdr:col>13</xdr:col>
      <xdr:colOff>590550</xdr:colOff>
      <xdr:row>5</xdr:row>
      <xdr:rowOff>28575</xdr:rowOff>
    </xdr:to>
    <xdr:sp macro="" textlink="">
      <xdr:nvSpPr>
        <xdr:cNvPr id="9" name="AutoShape 7" descr="https://chooser-beta.creativecommons.org/img/cc-nc.218f18fc.svg">
          <a:hlinkClick xmlns:r="http://schemas.openxmlformats.org/officeDocument/2006/relationships" r:id="rId4" tgtFrame="_blank"/>
        </xdr:cNvPr>
        <xdr:cNvSpPr>
          <a:spLocks noChangeAspect="1" noChangeArrowheads="1"/>
        </xdr:cNvSpPr>
      </xdr:nvSpPr>
      <xdr:spPr bwMode="auto">
        <a:xfrm>
          <a:off x="8467725" y="1019175"/>
          <a:ext cx="190500" cy="228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13</xdr:col>
      <xdr:colOff>600075</xdr:colOff>
      <xdr:row>4</xdr:row>
      <xdr:rowOff>0</xdr:rowOff>
    </xdr:from>
    <xdr:to>
      <xdr:col>14</xdr:col>
      <xdr:colOff>28575</xdr:colOff>
      <xdr:row>5</xdr:row>
      <xdr:rowOff>28575</xdr:rowOff>
    </xdr:to>
    <xdr:sp macro="" textlink="">
      <xdr:nvSpPr>
        <xdr:cNvPr id="10" name="AutoShape 8" descr="https://chooser-beta.creativecommons.org/img/cc-nd.de89fdeb.svg">
          <a:hlinkClick xmlns:r="http://schemas.openxmlformats.org/officeDocument/2006/relationships" r:id="rId4" tgtFrame="_blank"/>
        </xdr:cNvPr>
        <xdr:cNvSpPr>
          <a:spLocks noChangeAspect="1" noChangeArrowheads="1"/>
        </xdr:cNvSpPr>
      </xdr:nvSpPr>
      <xdr:spPr bwMode="auto">
        <a:xfrm>
          <a:off x="8667750" y="1019175"/>
          <a:ext cx="190500" cy="228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13</xdr:col>
      <xdr:colOff>0</xdr:colOff>
      <xdr:row>4</xdr:row>
      <xdr:rowOff>0</xdr:rowOff>
    </xdr:from>
    <xdr:to>
      <xdr:col>13</xdr:col>
      <xdr:colOff>190500</xdr:colOff>
      <xdr:row>5</xdr:row>
      <xdr:rowOff>28575</xdr:rowOff>
    </xdr:to>
    <xdr:sp macro="" textlink="">
      <xdr:nvSpPr>
        <xdr:cNvPr id="11" name="AutoShape 9" descr="https://chooser-beta.creativecommons.org/img/cc-logo.f0ab4ebe.svg">
          <a:hlinkClick xmlns:r="http://schemas.openxmlformats.org/officeDocument/2006/relationships" r:id="rId4" tgtFrame="_blank"/>
        </xdr:cNvPr>
        <xdr:cNvSpPr>
          <a:spLocks noChangeAspect="1" noChangeArrowheads="1"/>
        </xdr:cNvSpPr>
      </xdr:nvSpPr>
      <xdr:spPr bwMode="auto">
        <a:xfrm>
          <a:off x="8067675" y="1019175"/>
          <a:ext cx="190500" cy="228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13</xdr:col>
      <xdr:colOff>200025</xdr:colOff>
      <xdr:row>4</xdr:row>
      <xdr:rowOff>0</xdr:rowOff>
    </xdr:from>
    <xdr:to>
      <xdr:col>13</xdr:col>
      <xdr:colOff>390525</xdr:colOff>
      <xdr:row>5</xdr:row>
      <xdr:rowOff>28575</xdr:rowOff>
    </xdr:to>
    <xdr:sp macro="" textlink="">
      <xdr:nvSpPr>
        <xdr:cNvPr id="12" name="AutoShape 10" descr="https://chooser-beta.creativecommons.org/img/cc-by.21b728bb.svg">
          <a:hlinkClick xmlns:r="http://schemas.openxmlformats.org/officeDocument/2006/relationships" r:id="rId4" tgtFrame="_blank"/>
        </xdr:cNvPr>
        <xdr:cNvSpPr>
          <a:spLocks noChangeAspect="1" noChangeArrowheads="1"/>
        </xdr:cNvSpPr>
      </xdr:nvSpPr>
      <xdr:spPr bwMode="auto">
        <a:xfrm>
          <a:off x="8267700" y="1019175"/>
          <a:ext cx="190500" cy="228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13</xdr:col>
      <xdr:colOff>400050</xdr:colOff>
      <xdr:row>4</xdr:row>
      <xdr:rowOff>0</xdr:rowOff>
    </xdr:from>
    <xdr:to>
      <xdr:col>13</xdr:col>
      <xdr:colOff>590550</xdr:colOff>
      <xdr:row>5</xdr:row>
      <xdr:rowOff>28575</xdr:rowOff>
    </xdr:to>
    <xdr:sp macro="" textlink="">
      <xdr:nvSpPr>
        <xdr:cNvPr id="13" name="AutoShape 11" descr="https://chooser-beta.creativecommons.org/img/cc-nc.218f18fc.svg">
          <a:hlinkClick xmlns:r="http://schemas.openxmlformats.org/officeDocument/2006/relationships" r:id="rId4" tgtFrame="_blank"/>
        </xdr:cNvPr>
        <xdr:cNvSpPr>
          <a:spLocks noChangeAspect="1" noChangeArrowheads="1"/>
        </xdr:cNvSpPr>
      </xdr:nvSpPr>
      <xdr:spPr bwMode="auto">
        <a:xfrm>
          <a:off x="8467725" y="1019175"/>
          <a:ext cx="190500" cy="228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13</xdr:col>
      <xdr:colOff>600075</xdr:colOff>
      <xdr:row>4</xdr:row>
      <xdr:rowOff>0</xdr:rowOff>
    </xdr:from>
    <xdr:to>
      <xdr:col>14</xdr:col>
      <xdr:colOff>28575</xdr:colOff>
      <xdr:row>5</xdr:row>
      <xdr:rowOff>28575</xdr:rowOff>
    </xdr:to>
    <xdr:sp macro="" textlink="">
      <xdr:nvSpPr>
        <xdr:cNvPr id="14" name="AutoShape 12" descr="https://chooser-beta.creativecommons.org/img/cc-nd.de89fdeb.svg">
          <a:hlinkClick xmlns:r="http://schemas.openxmlformats.org/officeDocument/2006/relationships" r:id="rId4" tgtFrame="_blank"/>
        </xdr:cNvPr>
        <xdr:cNvSpPr>
          <a:spLocks noChangeAspect="1" noChangeArrowheads="1"/>
        </xdr:cNvSpPr>
      </xdr:nvSpPr>
      <xdr:spPr bwMode="auto">
        <a:xfrm>
          <a:off x="8667750" y="1019175"/>
          <a:ext cx="190500" cy="228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13</xdr:col>
      <xdr:colOff>0</xdr:colOff>
      <xdr:row>4</xdr:row>
      <xdr:rowOff>0</xdr:rowOff>
    </xdr:from>
    <xdr:to>
      <xdr:col>13</xdr:col>
      <xdr:colOff>190500</xdr:colOff>
      <xdr:row>4</xdr:row>
      <xdr:rowOff>190500</xdr:rowOff>
    </xdr:to>
    <xdr:sp macro="" textlink="">
      <xdr:nvSpPr>
        <xdr:cNvPr id="4097" name="AutoShape 1" descr="https://chooser-beta.creativecommons.org/img/cc-logo.f0ab4ebe.svg">
          <a:hlinkClick xmlns:r="http://schemas.openxmlformats.org/officeDocument/2006/relationships" r:id="rId4" tgtFrame="_blank"/>
        </xdr:cNvPr>
        <xdr:cNvSpPr>
          <a:spLocks noChangeAspect="1" noChangeArrowheads="1"/>
        </xdr:cNvSpPr>
      </xdr:nvSpPr>
      <xdr:spPr bwMode="auto">
        <a:xfrm>
          <a:off x="8620125" y="590550"/>
          <a:ext cx="1905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13</xdr:col>
      <xdr:colOff>200025</xdr:colOff>
      <xdr:row>4</xdr:row>
      <xdr:rowOff>0</xdr:rowOff>
    </xdr:from>
    <xdr:to>
      <xdr:col>13</xdr:col>
      <xdr:colOff>390525</xdr:colOff>
      <xdr:row>4</xdr:row>
      <xdr:rowOff>190500</xdr:rowOff>
    </xdr:to>
    <xdr:sp macro="" textlink="">
      <xdr:nvSpPr>
        <xdr:cNvPr id="4098" name="AutoShape 2" descr="https://chooser-beta.creativecommons.org/img/cc-by.21b728bb.svg">
          <a:hlinkClick xmlns:r="http://schemas.openxmlformats.org/officeDocument/2006/relationships" r:id="rId4" tgtFrame="_blank"/>
        </xdr:cNvPr>
        <xdr:cNvSpPr>
          <a:spLocks noChangeAspect="1" noChangeArrowheads="1"/>
        </xdr:cNvSpPr>
      </xdr:nvSpPr>
      <xdr:spPr bwMode="auto">
        <a:xfrm>
          <a:off x="8820150" y="590550"/>
          <a:ext cx="1905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13</xdr:col>
      <xdr:colOff>400050</xdr:colOff>
      <xdr:row>4</xdr:row>
      <xdr:rowOff>19050</xdr:rowOff>
    </xdr:from>
    <xdr:to>
      <xdr:col>13</xdr:col>
      <xdr:colOff>590550</xdr:colOff>
      <xdr:row>5</xdr:row>
      <xdr:rowOff>9525</xdr:rowOff>
    </xdr:to>
    <xdr:sp macro="" textlink="">
      <xdr:nvSpPr>
        <xdr:cNvPr id="4099" name="AutoShape 3" descr="https://chooser-beta.creativecommons.org/img/cc-nc.218f18fc.svg">
          <a:hlinkClick xmlns:r="http://schemas.openxmlformats.org/officeDocument/2006/relationships" r:id="rId4" tgtFrame="_blank"/>
        </xdr:cNvPr>
        <xdr:cNvSpPr>
          <a:spLocks noChangeAspect="1" noChangeArrowheads="1"/>
        </xdr:cNvSpPr>
      </xdr:nvSpPr>
      <xdr:spPr bwMode="auto">
        <a:xfrm>
          <a:off x="8258175" y="1038225"/>
          <a:ext cx="1905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13</xdr:col>
      <xdr:colOff>600075</xdr:colOff>
      <xdr:row>4</xdr:row>
      <xdr:rowOff>0</xdr:rowOff>
    </xdr:from>
    <xdr:to>
      <xdr:col>14</xdr:col>
      <xdr:colOff>28575</xdr:colOff>
      <xdr:row>4</xdr:row>
      <xdr:rowOff>190500</xdr:rowOff>
    </xdr:to>
    <xdr:sp macro="" textlink="">
      <xdr:nvSpPr>
        <xdr:cNvPr id="4100" name="AutoShape 4" descr="https://chooser-beta.creativecommons.org/img/cc-nd.de89fdeb.svg">
          <a:hlinkClick xmlns:r="http://schemas.openxmlformats.org/officeDocument/2006/relationships" r:id="rId4" tgtFrame="_blank"/>
        </xdr:cNvPr>
        <xdr:cNvSpPr>
          <a:spLocks noChangeAspect="1" noChangeArrowheads="1"/>
        </xdr:cNvSpPr>
      </xdr:nvSpPr>
      <xdr:spPr bwMode="auto">
        <a:xfrm>
          <a:off x="9220200" y="590550"/>
          <a:ext cx="1905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285750</xdr:colOff>
      <xdr:row>4</xdr:row>
      <xdr:rowOff>57150</xdr:rowOff>
    </xdr:from>
    <xdr:to>
      <xdr:col>36</xdr:col>
      <xdr:colOff>114300</xdr:colOff>
      <xdr:row>15</xdr:row>
      <xdr:rowOff>76200</xdr:rowOff>
    </xdr:to>
    <xdr:graphicFrame macro="">
      <xdr:nvGraphicFramePr>
        <xdr:cNvPr id="2" name="1 Gráfico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0</xdr:colOff>
      <xdr:row>2</xdr:row>
      <xdr:rowOff>28575</xdr:rowOff>
    </xdr:from>
    <xdr:to>
      <xdr:col>2</xdr:col>
      <xdr:colOff>180952</xdr:colOff>
      <xdr:row>4</xdr:row>
      <xdr:rowOff>38058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28650" y="609600"/>
          <a:ext cx="180952" cy="33333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28575</xdr:colOff>
      <xdr:row>2</xdr:row>
      <xdr:rowOff>28575</xdr:rowOff>
    </xdr:from>
    <xdr:to>
      <xdr:col>4</xdr:col>
      <xdr:colOff>161813</xdr:colOff>
      <xdr:row>3</xdr:row>
      <xdr:rowOff>190460</xdr:rowOff>
    </xdr:to>
    <xdr:pic>
      <xdr:nvPicPr>
        <xdr:cNvPr id="2" name="Imagen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76375" y="352425"/>
          <a:ext cx="895238" cy="323810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190500</xdr:colOff>
      <xdr:row>5</xdr:row>
      <xdr:rowOff>28575</xdr:rowOff>
    </xdr:to>
    <xdr:sp macro="" textlink="">
      <xdr:nvSpPr>
        <xdr:cNvPr id="3" name="AutoShape 5" descr="https://chooser-beta.creativecommons.org/img/cc-logo.f0ab4ebe.svg">
          <a:hlinkClick xmlns:r="http://schemas.openxmlformats.org/officeDocument/2006/relationships" r:id="rId3" tgtFrame="_blank"/>
        </xdr:cNvPr>
        <xdr:cNvSpPr>
          <a:spLocks noChangeAspect="1" noChangeArrowheads="1"/>
        </xdr:cNvSpPr>
      </xdr:nvSpPr>
      <xdr:spPr bwMode="auto">
        <a:xfrm>
          <a:off x="1447800" y="809625"/>
          <a:ext cx="1905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200025</xdr:colOff>
      <xdr:row>4</xdr:row>
      <xdr:rowOff>0</xdr:rowOff>
    </xdr:from>
    <xdr:to>
      <xdr:col>3</xdr:col>
      <xdr:colOff>390525</xdr:colOff>
      <xdr:row>5</xdr:row>
      <xdr:rowOff>28575</xdr:rowOff>
    </xdr:to>
    <xdr:sp macro="" textlink="">
      <xdr:nvSpPr>
        <xdr:cNvPr id="4" name="AutoShape 6" descr="https://chooser-beta.creativecommons.org/img/cc-zero.f5450231.svg">
          <a:hlinkClick xmlns:r="http://schemas.openxmlformats.org/officeDocument/2006/relationships" r:id="rId3" tgtFrame="_blank"/>
        </xdr:cNvPr>
        <xdr:cNvSpPr>
          <a:spLocks noChangeAspect="1" noChangeArrowheads="1"/>
        </xdr:cNvSpPr>
      </xdr:nvSpPr>
      <xdr:spPr bwMode="auto">
        <a:xfrm>
          <a:off x="1647825" y="809625"/>
          <a:ext cx="1905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190500</xdr:colOff>
      <xdr:row>5</xdr:row>
      <xdr:rowOff>28575</xdr:rowOff>
    </xdr:to>
    <xdr:sp macro="" textlink="">
      <xdr:nvSpPr>
        <xdr:cNvPr id="5" name="AutoShape 1" descr="https://chooser-beta.creativecommons.org/img/cc-logo.f0ab4ebe.svg">
          <a:hlinkClick xmlns:r="http://schemas.openxmlformats.org/officeDocument/2006/relationships" r:id="rId4" tgtFrame="_blank"/>
        </xdr:cNvPr>
        <xdr:cNvSpPr>
          <a:spLocks noChangeAspect="1" noChangeArrowheads="1"/>
        </xdr:cNvSpPr>
      </xdr:nvSpPr>
      <xdr:spPr bwMode="auto">
        <a:xfrm>
          <a:off x="1447800" y="809625"/>
          <a:ext cx="1905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200025</xdr:colOff>
      <xdr:row>4</xdr:row>
      <xdr:rowOff>0</xdr:rowOff>
    </xdr:from>
    <xdr:to>
      <xdr:col>3</xdr:col>
      <xdr:colOff>390525</xdr:colOff>
      <xdr:row>5</xdr:row>
      <xdr:rowOff>28575</xdr:rowOff>
    </xdr:to>
    <xdr:sp macro="" textlink="">
      <xdr:nvSpPr>
        <xdr:cNvPr id="6" name="AutoShape 2" descr="https://chooser-beta.creativecommons.org/img/cc-by.21b728bb.svg">
          <a:hlinkClick xmlns:r="http://schemas.openxmlformats.org/officeDocument/2006/relationships" r:id="rId4" tgtFrame="_blank"/>
        </xdr:cNvPr>
        <xdr:cNvSpPr>
          <a:spLocks noChangeAspect="1" noChangeArrowheads="1"/>
        </xdr:cNvSpPr>
      </xdr:nvSpPr>
      <xdr:spPr bwMode="auto">
        <a:xfrm>
          <a:off x="1647825" y="809625"/>
          <a:ext cx="1905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400050</xdr:colOff>
      <xdr:row>4</xdr:row>
      <xdr:rowOff>0</xdr:rowOff>
    </xdr:from>
    <xdr:to>
      <xdr:col>3</xdr:col>
      <xdr:colOff>590550</xdr:colOff>
      <xdr:row>5</xdr:row>
      <xdr:rowOff>28575</xdr:rowOff>
    </xdr:to>
    <xdr:sp macro="" textlink="">
      <xdr:nvSpPr>
        <xdr:cNvPr id="7" name="AutoShape 3" descr="https://chooser-beta.creativecommons.org/img/cc-nc.218f18fc.svg">
          <a:hlinkClick xmlns:r="http://schemas.openxmlformats.org/officeDocument/2006/relationships" r:id="rId4" tgtFrame="_blank"/>
        </xdr:cNvPr>
        <xdr:cNvSpPr>
          <a:spLocks noChangeAspect="1" noChangeArrowheads="1"/>
        </xdr:cNvSpPr>
      </xdr:nvSpPr>
      <xdr:spPr bwMode="auto">
        <a:xfrm>
          <a:off x="1847850" y="809625"/>
          <a:ext cx="1905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600075</xdr:colOff>
      <xdr:row>4</xdr:row>
      <xdr:rowOff>0</xdr:rowOff>
    </xdr:from>
    <xdr:to>
      <xdr:col>4</xdr:col>
      <xdr:colOff>28575</xdr:colOff>
      <xdr:row>5</xdr:row>
      <xdr:rowOff>28575</xdr:rowOff>
    </xdr:to>
    <xdr:sp macro="" textlink="">
      <xdr:nvSpPr>
        <xdr:cNvPr id="8" name="AutoShape 4" descr="https://chooser-beta.creativecommons.org/img/cc-nd.de89fdeb.svg">
          <a:hlinkClick xmlns:r="http://schemas.openxmlformats.org/officeDocument/2006/relationships" r:id="rId4" tgtFrame="_blank"/>
        </xdr:cNvPr>
        <xdr:cNvSpPr>
          <a:spLocks noChangeAspect="1" noChangeArrowheads="1"/>
        </xdr:cNvSpPr>
      </xdr:nvSpPr>
      <xdr:spPr bwMode="auto">
        <a:xfrm>
          <a:off x="2047875" y="809625"/>
          <a:ext cx="1905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190500</xdr:colOff>
      <xdr:row>5</xdr:row>
      <xdr:rowOff>57150</xdr:rowOff>
    </xdr:to>
    <xdr:sp macro="" textlink="">
      <xdr:nvSpPr>
        <xdr:cNvPr id="9" name="AutoShape 5" descr="https://chooser-beta.creativecommons.org/img/cc-logo.f0ab4ebe.svg">
          <a:hlinkClick xmlns:r="http://schemas.openxmlformats.org/officeDocument/2006/relationships" r:id="rId3" tgtFrame="_blank"/>
        </xdr:cNvPr>
        <xdr:cNvSpPr>
          <a:spLocks noChangeAspect="1" noChangeArrowheads="1"/>
        </xdr:cNvSpPr>
      </xdr:nvSpPr>
      <xdr:spPr bwMode="auto">
        <a:xfrm>
          <a:off x="1447800" y="809625"/>
          <a:ext cx="190500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200025</xdr:colOff>
      <xdr:row>4</xdr:row>
      <xdr:rowOff>0</xdr:rowOff>
    </xdr:from>
    <xdr:to>
      <xdr:col>3</xdr:col>
      <xdr:colOff>390525</xdr:colOff>
      <xdr:row>5</xdr:row>
      <xdr:rowOff>57150</xdr:rowOff>
    </xdr:to>
    <xdr:sp macro="" textlink="">
      <xdr:nvSpPr>
        <xdr:cNvPr id="10" name="AutoShape 6" descr="https://chooser-beta.creativecommons.org/img/cc-zero.f5450231.svg">
          <a:hlinkClick xmlns:r="http://schemas.openxmlformats.org/officeDocument/2006/relationships" r:id="rId3" tgtFrame="_blank"/>
        </xdr:cNvPr>
        <xdr:cNvSpPr>
          <a:spLocks noChangeAspect="1" noChangeArrowheads="1"/>
        </xdr:cNvSpPr>
      </xdr:nvSpPr>
      <xdr:spPr bwMode="auto">
        <a:xfrm>
          <a:off x="1647825" y="809625"/>
          <a:ext cx="190500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190500</xdr:colOff>
      <xdr:row>5</xdr:row>
      <xdr:rowOff>57150</xdr:rowOff>
    </xdr:to>
    <xdr:sp macro="" textlink="">
      <xdr:nvSpPr>
        <xdr:cNvPr id="11" name="AutoShape 1" descr="https://chooser-beta.creativecommons.org/img/cc-logo.f0ab4ebe.svg">
          <a:hlinkClick xmlns:r="http://schemas.openxmlformats.org/officeDocument/2006/relationships" r:id="rId4" tgtFrame="_blank"/>
        </xdr:cNvPr>
        <xdr:cNvSpPr>
          <a:spLocks noChangeAspect="1" noChangeArrowheads="1"/>
        </xdr:cNvSpPr>
      </xdr:nvSpPr>
      <xdr:spPr bwMode="auto">
        <a:xfrm>
          <a:off x="1447800" y="809625"/>
          <a:ext cx="190500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200025</xdr:colOff>
      <xdr:row>4</xdr:row>
      <xdr:rowOff>0</xdr:rowOff>
    </xdr:from>
    <xdr:to>
      <xdr:col>3</xdr:col>
      <xdr:colOff>390525</xdr:colOff>
      <xdr:row>5</xdr:row>
      <xdr:rowOff>57150</xdr:rowOff>
    </xdr:to>
    <xdr:sp macro="" textlink="">
      <xdr:nvSpPr>
        <xdr:cNvPr id="12" name="AutoShape 2" descr="https://chooser-beta.creativecommons.org/img/cc-by.21b728bb.svg">
          <a:hlinkClick xmlns:r="http://schemas.openxmlformats.org/officeDocument/2006/relationships" r:id="rId4" tgtFrame="_blank"/>
        </xdr:cNvPr>
        <xdr:cNvSpPr>
          <a:spLocks noChangeAspect="1" noChangeArrowheads="1"/>
        </xdr:cNvSpPr>
      </xdr:nvSpPr>
      <xdr:spPr bwMode="auto">
        <a:xfrm>
          <a:off x="1647825" y="809625"/>
          <a:ext cx="190500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400050</xdr:colOff>
      <xdr:row>4</xdr:row>
      <xdr:rowOff>0</xdr:rowOff>
    </xdr:from>
    <xdr:to>
      <xdr:col>3</xdr:col>
      <xdr:colOff>590550</xdr:colOff>
      <xdr:row>5</xdr:row>
      <xdr:rowOff>57150</xdr:rowOff>
    </xdr:to>
    <xdr:sp macro="" textlink="">
      <xdr:nvSpPr>
        <xdr:cNvPr id="13" name="AutoShape 3" descr="https://chooser-beta.creativecommons.org/img/cc-nc.218f18fc.svg">
          <a:hlinkClick xmlns:r="http://schemas.openxmlformats.org/officeDocument/2006/relationships" r:id="rId4" tgtFrame="_blank"/>
        </xdr:cNvPr>
        <xdr:cNvSpPr>
          <a:spLocks noChangeAspect="1" noChangeArrowheads="1"/>
        </xdr:cNvSpPr>
      </xdr:nvSpPr>
      <xdr:spPr bwMode="auto">
        <a:xfrm>
          <a:off x="1847850" y="809625"/>
          <a:ext cx="190500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600075</xdr:colOff>
      <xdr:row>4</xdr:row>
      <xdr:rowOff>0</xdr:rowOff>
    </xdr:from>
    <xdr:to>
      <xdr:col>4</xdr:col>
      <xdr:colOff>28575</xdr:colOff>
      <xdr:row>5</xdr:row>
      <xdr:rowOff>57150</xdr:rowOff>
    </xdr:to>
    <xdr:sp macro="" textlink="">
      <xdr:nvSpPr>
        <xdr:cNvPr id="14" name="AutoShape 4" descr="https://chooser-beta.creativecommons.org/img/cc-nd.de89fdeb.svg">
          <a:hlinkClick xmlns:r="http://schemas.openxmlformats.org/officeDocument/2006/relationships" r:id="rId4" tgtFrame="_blank"/>
        </xdr:cNvPr>
        <xdr:cNvSpPr>
          <a:spLocks noChangeAspect="1" noChangeArrowheads="1"/>
        </xdr:cNvSpPr>
      </xdr:nvSpPr>
      <xdr:spPr bwMode="auto">
        <a:xfrm>
          <a:off x="2047875" y="809625"/>
          <a:ext cx="190500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190500</xdr:colOff>
      <xdr:row>5</xdr:row>
      <xdr:rowOff>57150</xdr:rowOff>
    </xdr:to>
    <xdr:sp macro="" textlink="">
      <xdr:nvSpPr>
        <xdr:cNvPr id="15" name="AutoShape 5" descr="https://chooser-beta.creativecommons.org/img/cc-logo.f0ab4ebe.svg">
          <a:hlinkClick xmlns:r="http://schemas.openxmlformats.org/officeDocument/2006/relationships" r:id="rId3" tgtFrame="_blank"/>
        </xdr:cNvPr>
        <xdr:cNvSpPr>
          <a:spLocks noChangeAspect="1" noChangeArrowheads="1"/>
        </xdr:cNvSpPr>
      </xdr:nvSpPr>
      <xdr:spPr bwMode="auto">
        <a:xfrm>
          <a:off x="1447800" y="809625"/>
          <a:ext cx="190500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200025</xdr:colOff>
      <xdr:row>4</xdr:row>
      <xdr:rowOff>0</xdr:rowOff>
    </xdr:from>
    <xdr:to>
      <xdr:col>3</xdr:col>
      <xdr:colOff>390525</xdr:colOff>
      <xdr:row>5</xdr:row>
      <xdr:rowOff>57150</xdr:rowOff>
    </xdr:to>
    <xdr:sp macro="" textlink="">
      <xdr:nvSpPr>
        <xdr:cNvPr id="16" name="AutoShape 6" descr="https://chooser-beta.creativecommons.org/img/cc-zero.f5450231.svg">
          <a:hlinkClick xmlns:r="http://schemas.openxmlformats.org/officeDocument/2006/relationships" r:id="rId3" tgtFrame="_blank"/>
        </xdr:cNvPr>
        <xdr:cNvSpPr>
          <a:spLocks noChangeAspect="1" noChangeArrowheads="1"/>
        </xdr:cNvSpPr>
      </xdr:nvSpPr>
      <xdr:spPr bwMode="auto">
        <a:xfrm>
          <a:off x="1647825" y="809625"/>
          <a:ext cx="190500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190500</xdr:colOff>
      <xdr:row>5</xdr:row>
      <xdr:rowOff>57150</xdr:rowOff>
    </xdr:to>
    <xdr:sp macro="" textlink="">
      <xdr:nvSpPr>
        <xdr:cNvPr id="17" name="AutoShape 1" descr="https://chooser-beta.creativecommons.org/img/cc-logo.f0ab4ebe.svg">
          <a:hlinkClick xmlns:r="http://schemas.openxmlformats.org/officeDocument/2006/relationships" r:id="rId4" tgtFrame="_blank"/>
        </xdr:cNvPr>
        <xdr:cNvSpPr>
          <a:spLocks noChangeAspect="1" noChangeArrowheads="1"/>
        </xdr:cNvSpPr>
      </xdr:nvSpPr>
      <xdr:spPr bwMode="auto">
        <a:xfrm>
          <a:off x="1447800" y="809625"/>
          <a:ext cx="190500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200025</xdr:colOff>
      <xdr:row>4</xdr:row>
      <xdr:rowOff>0</xdr:rowOff>
    </xdr:from>
    <xdr:to>
      <xdr:col>3</xdr:col>
      <xdr:colOff>390525</xdr:colOff>
      <xdr:row>5</xdr:row>
      <xdr:rowOff>57150</xdr:rowOff>
    </xdr:to>
    <xdr:sp macro="" textlink="">
      <xdr:nvSpPr>
        <xdr:cNvPr id="18" name="AutoShape 2" descr="https://chooser-beta.creativecommons.org/img/cc-by.21b728bb.svg">
          <a:hlinkClick xmlns:r="http://schemas.openxmlformats.org/officeDocument/2006/relationships" r:id="rId4" tgtFrame="_blank"/>
        </xdr:cNvPr>
        <xdr:cNvSpPr>
          <a:spLocks noChangeAspect="1" noChangeArrowheads="1"/>
        </xdr:cNvSpPr>
      </xdr:nvSpPr>
      <xdr:spPr bwMode="auto">
        <a:xfrm>
          <a:off x="1647825" y="809625"/>
          <a:ext cx="190500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400050</xdr:colOff>
      <xdr:row>4</xdr:row>
      <xdr:rowOff>0</xdr:rowOff>
    </xdr:from>
    <xdr:to>
      <xdr:col>3</xdr:col>
      <xdr:colOff>590550</xdr:colOff>
      <xdr:row>5</xdr:row>
      <xdr:rowOff>57150</xdr:rowOff>
    </xdr:to>
    <xdr:sp macro="" textlink="">
      <xdr:nvSpPr>
        <xdr:cNvPr id="19" name="AutoShape 3" descr="https://chooser-beta.creativecommons.org/img/cc-nc.218f18fc.svg">
          <a:hlinkClick xmlns:r="http://schemas.openxmlformats.org/officeDocument/2006/relationships" r:id="rId4" tgtFrame="_blank"/>
        </xdr:cNvPr>
        <xdr:cNvSpPr>
          <a:spLocks noChangeAspect="1" noChangeArrowheads="1"/>
        </xdr:cNvSpPr>
      </xdr:nvSpPr>
      <xdr:spPr bwMode="auto">
        <a:xfrm>
          <a:off x="1847850" y="809625"/>
          <a:ext cx="190500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600075</xdr:colOff>
      <xdr:row>4</xdr:row>
      <xdr:rowOff>0</xdr:rowOff>
    </xdr:from>
    <xdr:to>
      <xdr:col>4</xdr:col>
      <xdr:colOff>28575</xdr:colOff>
      <xdr:row>5</xdr:row>
      <xdr:rowOff>57150</xdr:rowOff>
    </xdr:to>
    <xdr:sp macro="" textlink="">
      <xdr:nvSpPr>
        <xdr:cNvPr id="20" name="AutoShape 4" descr="https://chooser-beta.creativecommons.org/img/cc-nd.de89fdeb.svg">
          <a:hlinkClick xmlns:r="http://schemas.openxmlformats.org/officeDocument/2006/relationships" r:id="rId4" tgtFrame="_blank"/>
        </xdr:cNvPr>
        <xdr:cNvSpPr>
          <a:spLocks noChangeAspect="1" noChangeArrowheads="1"/>
        </xdr:cNvSpPr>
      </xdr:nvSpPr>
      <xdr:spPr bwMode="auto">
        <a:xfrm>
          <a:off x="2047875" y="809625"/>
          <a:ext cx="190500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26056</xdr:colOff>
      <xdr:row>4</xdr:row>
      <xdr:rowOff>19010</xdr:rowOff>
    </xdr:from>
    <xdr:to>
      <xdr:col>3</xdr:col>
      <xdr:colOff>183494</xdr:colOff>
      <xdr:row>5</xdr:row>
      <xdr:rowOff>38139</xdr:rowOff>
    </xdr:to>
    <xdr:sp macro="" textlink="">
      <xdr:nvSpPr>
        <xdr:cNvPr id="21" name="AutoShape 5" descr="https://chooser-beta.creativecommons.org/img/cc-logo.f0ab4ebe.svg">
          <a:hlinkClick xmlns:r="http://schemas.openxmlformats.org/officeDocument/2006/relationships" r:id="rId3" tgtFrame="_blank"/>
        </xdr:cNvPr>
        <xdr:cNvSpPr>
          <a:spLocks noChangeAspect="1" noChangeArrowheads="1"/>
        </xdr:cNvSpPr>
      </xdr:nvSpPr>
      <xdr:spPr bwMode="auto">
        <a:xfrm>
          <a:off x="1473856" y="828635"/>
          <a:ext cx="157438" cy="1810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200025</xdr:colOff>
      <xdr:row>4</xdr:row>
      <xdr:rowOff>0</xdr:rowOff>
    </xdr:from>
    <xdr:to>
      <xdr:col>3</xdr:col>
      <xdr:colOff>390525</xdr:colOff>
      <xdr:row>5</xdr:row>
      <xdr:rowOff>57150</xdr:rowOff>
    </xdr:to>
    <xdr:sp macro="" textlink="">
      <xdr:nvSpPr>
        <xdr:cNvPr id="22" name="AutoShape 6" descr="https://chooser-beta.creativecommons.org/img/cc-zero.f5450231.svg">
          <a:hlinkClick xmlns:r="http://schemas.openxmlformats.org/officeDocument/2006/relationships" r:id="rId3" tgtFrame="_blank"/>
        </xdr:cNvPr>
        <xdr:cNvSpPr>
          <a:spLocks noChangeAspect="1" noChangeArrowheads="1"/>
        </xdr:cNvSpPr>
      </xdr:nvSpPr>
      <xdr:spPr bwMode="auto">
        <a:xfrm>
          <a:off x="1647825" y="809625"/>
          <a:ext cx="190500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400050</xdr:colOff>
      <xdr:row>4</xdr:row>
      <xdr:rowOff>0</xdr:rowOff>
    </xdr:from>
    <xdr:to>
      <xdr:col>3</xdr:col>
      <xdr:colOff>590550</xdr:colOff>
      <xdr:row>5</xdr:row>
      <xdr:rowOff>57150</xdr:rowOff>
    </xdr:to>
    <xdr:sp macro="" textlink="">
      <xdr:nvSpPr>
        <xdr:cNvPr id="23" name="AutoShape 3" descr="https://chooser-beta.creativecommons.org/img/cc-nc.218f18fc.svg">
          <a:hlinkClick xmlns:r="http://schemas.openxmlformats.org/officeDocument/2006/relationships" r:id="rId4" tgtFrame="_blank"/>
        </xdr:cNvPr>
        <xdr:cNvSpPr>
          <a:spLocks noChangeAspect="1" noChangeArrowheads="1"/>
        </xdr:cNvSpPr>
      </xdr:nvSpPr>
      <xdr:spPr bwMode="auto">
        <a:xfrm>
          <a:off x="1847850" y="809625"/>
          <a:ext cx="190500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600075</xdr:colOff>
      <xdr:row>4</xdr:row>
      <xdr:rowOff>0</xdr:rowOff>
    </xdr:from>
    <xdr:to>
      <xdr:col>3</xdr:col>
      <xdr:colOff>190500</xdr:colOff>
      <xdr:row>5</xdr:row>
      <xdr:rowOff>57150</xdr:rowOff>
    </xdr:to>
    <xdr:sp macro="" textlink="">
      <xdr:nvSpPr>
        <xdr:cNvPr id="24" name="AutoShape 4" descr="https://chooser-beta.creativecommons.org/img/cc-nd.de89fdeb.svg">
          <a:hlinkClick xmlns:r="http://schemas.openxmlformats.org/officeDocument/2006/relationships" r:id="rId4" tgtFrame="_blank"/>
        </xdr:cNvPr>
        <xdr:cNvSpPr>
          <a:spLocks noChangeAspect="1" noChangeArrowheads="1"/>
        </xdr:cNvSpPr>
      </xdr:nvSpPr>
      <xdr:spPr bwMode="auto">
        <a:xfrm>
          <a:off x="1447800" y="809625"/>
          <a:ext cx="190500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190500</xdr:colOff>
      <xdr:row>5</xdr:row>
      <xdr:rowOff>28575</xdr:rowOff>
    </xdr:to>
    <xdr:sp macro="" textlink="">
      <xdr:nvSpPr>
        <xdr:cNvPr id="25" name="AutoShape 5" descr="https://chooser-beta.creativecommons.org/img/cc-logo.f0ab4ebe.svg">
          <a:hlinkClick xmlns:r="http://schemas.openxmlformats.org/officeDocument/2006/relationships" r:id="rId4" tgtFrame="_blank"/>
        </xdr:cNvPr>
        <xdr:cNvSpPr>
          <a:spLocks noChangeAspect="1" noChangeArrowheads="1"/>
        </xdr:cNvSpPr>
      </xdr:nvSpPr>
      <xdr:spPr bwMode="auto">
        <a:xfrm>
          <a:off x="1447800" y="809625"/>
          <a:ext cx="1905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200025</xdr:colOff>
      <xdr:row>4</xdr:row>
      <xdr:rowOff>0</xdr:rowOff>
    </xdr:from>
    <xdr:to>
      <xdr:col>3</xdr:col>
      <xdr:colOff>390525</xdr:colOff>
      <xdr:row>5</xdr:row>
      <xdr:rowOff>28575</xdr:rowOff>
    </xdr:to>
    <xdr:sp macro="" textlink="">
      <xdr:nvSpPr>
        <xdr:cNvPr id="26" name="AutoShape 6" descr="https://chooser-beta.creativecommons.org/img/cc-by.21b728bb.svg">
          <a:hlinkClick xmlns:r="http://schemas.openxmlformats.org/officeDocument/2006/relationships" r:id="rId4" tgtFrame="_blank"/>
        </xdr:cNvPr>
        <xdr:cNvSpPr>
          <a:spLocks noChangeAspect="1" noChangeArrowheads="1"/>
        </xdr:cNvSpPr>
      </xdr:nvSpPr>
      <xdr:spPr bwMode="auto">
        <a:xfrm>
          <a:off x="1647825" y="809625"/>
          <a:ext cx="1905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400050</xdr:colOff>
      <xdr:row>4</xdr:row>
      <xdr:rowOff>0</xdr:rowOff>
    </xdr:from>
    <xdr:to>
      <xdr:col>3</xdr:col>
      <xdr:colOff>590550</xdr:colOff>
      <xdr:row>5</xdr:row>
      <xdr:rowOff>28575</xdr:rowOff>
    </xdr:to>
    <xdr:sp macro="" textlink="">
      <xdr:nvSpPr>
        <xdr:cNvPr id="27" name="AutoShape 7" descr="https://chooser-beta.creativecommons.org/img/cc-nc.218f18fc.svg">
          <a:hlinkClick xmlns:r="http://schemas.openxmlformats.org/officeDocument/2006/relationships" r:id="rId4" tgtFrame="_blank"/>
        </xdr:cNvPr>
        <xdr:cNvSpPr>
          <a:spLocks noChangeAspect="1" noChangeArrowheads="1"/>
        </xdr:cNvSpPr>
      </xdr:nvSpPr>
      <xdr:spPr bwMode="auto">
        <a:xfrm>
          <a:off x="1847850" y="809625"/>
          <a:ext cx="1905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600075</xdr:colOff>
      <xdr:row>4</xdr:row>
      <xdr:rowOff>0</xdr:rowOff>
    </xdr:from>
    <xdr:to>
      <xdr:col>4</xdr:col>
      <xdr:colOff>28575</xdr:colOff>
      <xdr:row>5</xdr:row>
      <xdr:rowOff>28575</xdr:rowOff>
    </xdr:to>
    <xdr:sp macro="" textlink="">
      <xdr:nvSpPr>
        <xdr:cNvPr id="28" name="AutoShape 8" descr="https://chooser-beta.creativecommons.org/img/cc-nd.de89fdeb.svg">
          <a:hlinkClick xmlns:r="http://schemas.openxmlformats.org/officeDocument/2006/relationships" r:id="rId4" tgtFrame="_blank"/>
        </xdr:cNvPr>
        <xdr:cNvSpPr>
          <a:spLocks noChangeAspect="1" noChangeArrowheads="1"/>
        </xdr:cNvSpPr>
      </xdr:nvSpPr>
      <xdr:spPr bwMode="auto">
        <a:xfrm>
          <a:off x="2047875" y="809625"/>
          <a:ext cx="1905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190500</xdr:colOff>
      <xdr:row>5</xdr:row>
      <xdr:rowOff>28575</xdr:rowOff>
    </xdr:to>
    <xdr:sp macro="" textlink="">
      <xdr:nvSpPr>
        <xdr:cNvPr id="29" name="AutoShape 9" descr="https://chooser-beta.creativecommons.org/img/cc-logo.f0ab4ebe.svg">
          <a:hlinkClick xmlns:r="http://schemas.openxmlformats.org/officeDocument/2006/relationships" r:id="rId4" tgtFrame="_blank"/>
        </xdr:cNvPr>
        <xdr:cNvSpPr>
          <a:spLocks noChangeAspect="1" noChangeArrowheads="1"/>
        </xdr:cNvSpPr>
      </xdr:nvSpPr>
      <xdr:spPr bwMode="auto">
        <a:xfrm>
          <a:off x="1447800" y="809625"/>
          <a:ext cx="1905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200025</xdr:colOff>
      <xdr:row>4</xdr:row>
      <xdr:rowOff>0</xdr:rowOff>
    </xdr:from>
    <xdr:to>
      <xdr:col>3</xdr:col>
      <xdr:colOff>390525</xdr:colOff>
      <xdr:row>5</xdr:row>
      <xdr:rowOff>28575</xdr:rowOff>
    </xdr:to>
    <xdr:sp macro="" textlink="">
      <xdr:nvSpPr>
        <xdr:cNvPr id="30" name="AutoShape 10" descr="https://chooser-beta.creativecommons.org/img/cc-by.21b728bb.svg">
          <a:hlinkClick xmlns:r="http://schemas.openxmlformats.org/officeDocument/2006/relationships" r:id="rId4" tgtFrame="_blank"/>
        </xdr:cNvPr>
        <xdr:cNvSpPr>
          <a:spLocks noChangeAspect="1" noChangeArrowheads="1"/>
        </xdr:cNvSpPr>
      </xdr:nvSpPr>
      <xdr:spPr bwMode="auto">
        <a:xfrm>
          <a:off x="1647825" y="809625"/>
          <a:ext cx="1905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400050</xdr:colOff>
      <xdr:row>4</xdr:row>
      <xdr:rowOff>0</xdr:rowOff>
    </xdr:from>
    <xdr:to>
      <xdr:col>3</xdr:col>
      <xdr:colOff>590550</xdr:colOff>
      <xdr:row>5</xdr:row>
      <xdr:rowOff>28575</xdr:rowOff>
    </xdr:to>
    <xdr:sp macro="" textlink="">
      <xdr:nvSpPr>
        <xdr:cNvPr id="31" name="AutoShape 11" descr="https://chooser-beta.creativecommons.org/img/cc-nc.218f18fc.svg">
          <a:hlinkClick xmlns:r="http://schemas.openxmlformats.org/officeDocument/2006/relationships" r:id="rId4" tgtFrame="_blank"/>
        </xdr:cNvPr>
        <xdr:cNvSpPr>
          <a:spLocks noChangeAspect="1" noChangeArrowheads="1"/>
        </xdr:cNvSpPr>
      </xdr:nvSpPr>
      <xdr:spPr bwMode="auto">
        <a:xfrm>
          <a:off x="1847850" y="809625"/>
          <a:ext cx="1905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600075</xdr:colOff>
      <xdr:row>4</xdr:row>
      <xdr:rowOff>0</xdr:rowOff>
    </xdr:from>
    <xdr:to>
      <xdr:col>4</xdr:col>
      <xdr:colOff>28575</xdr:colOff>
      <xdr:row>5</xdr:row>
      <xdr:rowOff>28575</xdr:rowOff>
    </xdr:to>
    <xdr:sp macro="" textlink="">
      <xdr:nvSpPr>
        <xdr:cNvPr id="32" name="AutoShape 12" descr="https://chooser-beta.creativecommons.org/img/cc-nd.de89fdeb.svg">
          <a:hlinkClick xmlns:r="http://schemas.openxmlformats.org/officeDocument/2006/relationships" r:id="rId4" tgtFrame="_blank"/>
        </xdr:cNvPr>
        <xdr:cNvSpPr>
          <a:spLocks noChangeAspect="1" noChangeArrowheads="1"/>
        </xdr:cNvSpPr>
      </xdr:nvSpPr>
      <xdr:spPr bwMode="auto">
        <a:xfrm>
          <a:off x="2047875" y="809625"/>
          <a:ext cx="1905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190500</xdr:rowOff>
    </xdr:to>
    <xdr:sp macro="" textlink="">
      <xdr:nvSpPr>
        <xdr:cNvPr id="5122" name="AutoShape 2" descr="https://chooser-beta.creativecommons.org/img/cc-logo.f0ab4ebe.svg">
          <a:hlinkClick xmlns:r="http://schemas.openxmlformats.org/officeDocument/2006/relationships" r:id="rId4" tgtFrame="_blank"/>
        </xdr:cNvPr>
        <xdr:cNvSpPr>
          <a:spLocks noChangeAspect="1" noChangeArrowheads="1"/>
        </xdr:cNvSpPr>
      </xdr:nvSpPr>
      <xdr:spPr bwMode="auto">
        <a:xfrm>
          <a:off x="6019800" y="647700"/>
          <a:ext cx="1905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200025</xdr:colOff>
      <xdr:row>3</xdr:row>
      <xdr:rowOff>0</xdr:rowOff>
    </xdr:from>
    <xdr:to>
      <xdr:col>3</xdr:col>
      <xdr:colOff>390525</xdr:colOff>
      <xdr:row>3</xdr:row>
      <xdr:rowOff>190500</xdr:rowOff>
    </xdr:to>
    <xdr:sp macro="" textlink="">
      <xdr:nvSpPr>
        <xdr:cNvPr id="5123" name="AutoShape 3" descr="https://chooser-beta.creativecommons.org/img/cc-by.21b728bb.svg">
          <a:hlinkClick xmlns:r="http://schemas.openxmlformats.org/officeDocument/2006/relationships" r:id="rId4" tgtFrame="_blank"/>
        </xdr:cNvPr>
        <xdr:cNvSpPr>
          <a:spLocks noChangeAspect="1" noChangeArrowheads="1"/>
        </xdr:cNvSpPr>
      </xdr:nvSpPr>
      <xdr:spPr bwMode="auto">
        <a:xfrm>
          <a:off x="6219825" y="647700"/>
          <a:ext cx="1905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400050</xdr:colOff>
      <xdr:row>3</xdr:row>
      <xdr:rowOff>0</xdr:rowOff>
    </xdr:from>
    <xdr:to>
      <xdr:col>3</xdr:col>
      <xdr:colOff>590550</xdr:colOff>
      <xdr:row>3</xdr:row>
      <xdr:rowOff>190500</xdr:rowOff>
    </xdr:to>
    <xdr:sp macro="" textlink="">
      <xdr:nvSpPr>
        <xdr:cNvPr id="5124" name="AutoShape 4" descr="https://chooser-beta.creativecommons.org/img/cc-nc.218f18fc.svg">
          <a:hlinkClick xmlns:r="http://schemas.openxmlformats.org/officeDocument/2006/relationships" r:id="rId4" tgtFrame="_blank"/>
        </xdr:cNvPr>
        <xdr:cNvSpPr>
          <a:spLocks noChangeAspect="1" noChangeArrowheads="1"/>
        </xdr:cNvSpPr>
      </xdr:nvSpPr>
      <xdr:spPr bwMode="auto">
        <a:xfrm>
          <a:off x="6419850" y="647700"/>
          <a:ext cx="1905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600075</xdr:colOff>
      <xdr:row>3</xdr:row>
      <xdr:rowOff>0</xdr:rowOff>
    </xdr:from>
    <xdr:to>
      <xdr:col>4</xdr:col>
      <xdr:colOff>28575</xdr:colOff>
      <xdr:row>3</xdr:row>
      <xdr:rowOff>190500</xdr:rowOff>
    </xdr:to>
    <xdr:sp macro="" textlink="">
      <xdr:nvSpPr>
        <xdr:cNvPr id="5125" name="AutoShape 5" descr="https://chooser-beta.creativecommons.org/img/cc-nd.de89fdeb.svg">
          <a:hlinkClick xmlns:r="http://schemas.openxmlformats.org/officeDocument/2006/relationships" r:id="rId4" tgtFrame="_blank"/>
        </xdr:cNvPr>
        <xdr:cNvSpPr>
          <a:spLocks noChangeAspect="1" noChangeArrowheads="1"/>
        </xdr:cNvSpPr>
      </xdr:nvSpPr>
      <xdr:spPr bwMode="auto">
        <a:xfrm>
          <a:off x="6619875" y="647700"/>
          <a:ext cx="1905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uario\Downloads\Calculo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uario\Documents\Laboratorio\Taller%20(NAS)\T-Programaci&#243;n\Excel\Calculo%20Estad&#237;stico\Calculos%20en%20Excel%20_M\+%20Inferencia%201%20proporcion_20181117_por_lotes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Versiones_M/Testt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Lab/T-Programaci&#243;n/Excel/Calculo%20Estad&#237;stico/Calculos%20en%20Excel%20_M/+%20Inferencia%201%20proporcion_201906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Lab/T-Programaci&#243;n/Excel/Calculo%20Estad&#237;stico/Calculos%20en%20Excel%20_M/+%20Inferencia%201%20media%20VANormal_2016112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Borrador"/>
      <sheetName val="Descriptiva"/>
      <sheetName val="Interpolación"/>
      <sheetName val="IC-medias"/>
      <sheetName val="IC- 1 proporción"/>
      <sheetName val="IC-Poisson"/>
      <sheetName val="Test 1 proporción"/>
      <sheetName val="Test homg. 2 Poisson"/>
      <sheetName val="2 proporciones indeps"/>
      <sheetName val="Tabla 2x2"/>
      <sheetName val="Tabla 2x2 (2)"/>
      <sheetName val="tendencia proporciones"/>
      <sheetName val="tendencia proporciones (2)"/>
      <sheetName val="McNemar"/>
      <sheetName val="Acuerdo 2x2 asintotico"/>
      <sheetName val="Test diagnostico binario"/>
      <sheetName val="Equivalencia de proporciones"/>
      <sheetName val="Test 1 media (con frecs)"/>
      <sheetName val="Test Student-Welch"/>
      <sheetName val="Test Student apareadas"/>
      <sheetName val="Regresión"/>
      <sheetName val="Correlacion y tam muestra"/>
      <sheetName val="Simula muestras apareadas"/>
      <sheetName val="Test Wilcoxon m. apareadas"/>
      <sheetName val="D'Agostino"/>
      <sheetName val="Simula Caso unico"/>
      <sheetName val="Simula normal"/>
      <sheetName val="Simula Poisson"/>
      <sheetName val="Simula ANOVA1"/>
      <sheetName val="Datos ANOVA1"/>
      <sheetName val="Hoja1"/>
      <sheetName val="D'Agostino (bk-con macro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_1_Proporcion"/>
      <sheetName val="MH0l"/>
      <sheetName val="Tabla ejercicios"/>
      <sheetName val="Banco de enunciados"/>
      <sheetName val="Datos"/>
      <sheetName val="Referencias"/>
    </sheetNames>
    <sheetDataSet>
      <sheetData sheetId="0">
        <row r="26">
          <cell r="G26" t="str">
            <v>d</v>
          </cell>
        </row>
      </sheetData>
      <sheetData sheetId="1">
        <row r="8">
          <cell r="E8">
            <v>1941415</v>
          </cell>
        </row>
        <row r="9">
          <cell r="E9">
            <v>18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entación"/>
      <sheetName val="1 muestra"/>
      <sheetName val="2 muestras independientes"/>
      <sheetName val="RMI"/>
      <sheetName val="!0"/>
      <sheetName val="2 muestras relacionadas"/>
      <sheetName val="CC"/>
      <sheetName val="MH0ll"/>
      <sheetName val="RMA"/>
      <sheetName val="!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K2" t="str">
            <v>±</v>
          </cell>
        </row>
      </sheetData>
      <sheetData sheetId="8">
        <row r="30">
          <cell r="C30" t="str">
            <v>±</v>
          </cell>
        </row>
      </sheetData>
      <sheetData sheetId="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entación"/>
      <sheetName val="Inf_1_Proporcion"/>
      <sheetName val="MH0l"/>
      <sheetName val="Tabla ejercicios"/>
      <sheetName val="Banco de enunciados"/>
      <sheetName val="Lotes"/>
    </sheetNames>
    <sheetDataSet>
      <sheetData sheetId="0"/>
      <sheetData sheetId="1"/>
      <sheetData sheetId="2">
        <row r="8">
          <cell r="E8">
            <v>84</v>
          </cell>
        </row>
        <row r="9">
          <cell r="E9">
            <v>10</v>
          </cell>
        </row>
        <row r="13">
          <cell r="E13">
            <v>1.9599639845400536</v>
          </cell>
        </row>
        <row r="18">
          <cell r="E18">
            <v>0.11904761904761904</v>
          </cell>
        </row>
        <row r="19">
          <cell r="E19">
            <v>0.88095238095238093</v>
          </cell>
        </row>
        <row r="52">
          <cell r="E52">
            <v>0.1</v>
          </cell>
        </row>
      </sheetData>
      <sheetData sheetId="3"/>
      <sheetData sheetId="4"/>
      <sheetData sheetId="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_1_media"/>
      <sheetName val="MH0ll"/>
      <sheetName val="Simulador"/>
      <sheetName val="Examenes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ugr.es/~pfemia/apps/Descrip" TargetMode="External"/><Relationship Id="rId2" Type="http://schemas.openxmlformats.org/officeDocument/2006/relationships/hyperlink" Target="https://www.ugr.es/~pfemia/apps/Descrip" TargetMode="External"/><Relationship Id="rId1" Type="http://schemas.openxmlformats.org/officeDocument/2006/relationships/hyperlink" Target="mailto:pfemia@ugr.es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://www.ugr.es/~bioest" TargetMode="External"/><Relationship Id="rId1" Type="http://schemas.openxmlformats.org/officeDocument/2006/relationships/hyperlink" Target="http://www.ugr.es/~pfemia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://www.ugr.es/~bioest" TargetMode="External"/><Relationship Id="rId1" Type="http://schemas.openxmlformats.org/officeDocument/2006/relationships/hyperlink" Target="http://www.ugr.es/~pfemia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4"/>
  <sheetViews>
    <sheetView showGridLines="0" tabSelected="1" workbookViewId="0">
      <selection activeCell="B9" sqref="B9"/>
    </sheetView>
  </sheetViews>
  <sheetFormatPr baseColWidth="10" defaultRowHeight="12.75"/>
  <cols>
    <col min="1" max="1" width="2.140625" customWidth="1"/>
    <col min="4" max="4" width="8.28515625" customWidth="1"/>
    <col min="6" max="6" width="1.5703125" customWidth="1"/>
    <col min="13" max="13" width="0.7109375" customWidth="1"/>
  </cols>
  <sheetData>
    <row r="1" spans="1:19" ht="23.25" customHeight="1">
      <c r="A1" s="267"/>
      <c r="B1" s="519" t="s">
        <v>94</v>
      </c>
      <c r="C1" s="519"/>
      <c r="D1" s="519"/>
      <c r="E1" s="268" t="s">
        <v>95</v>
      </c>
      <c r="F1" s="268"/>
      <c r="G1" s="269"/>
      <c r="H1" s="269"/>
      <c r="I1" s="269"/>
      <c r="J1" s="269"/>
      <c r="K1" s="269"/>
      <c r="L1" s="269"/>
      <c r="M1" s="269"/>
      <c r="N1" s="270"/>
      <c r="O1" s="270"/>
      <c r="P1" s="270"/>
      <c r="Q1" s="270"/>
      <c r="R1" s="271"/>
      <c r="S1" s="272"/>
    </row>
    <row r="2" spans="1:19" ht="23.25" customHeight="1">
      <c r="A2" s="273"/>
      <c r="B2" s="274" t="s">
        <v>96</v>
      </c>
      <c r="C2" s="275"/>
      <c r="D2" s="276"/>
      <c r="E2" s="276"/>
      <c r="F2" s="276"/>
      <c r="G2" s="276"/>
      <c r="H2" s="276"/>
      <c r="I2" s="276"/>
      <c r="J2" s="276"/>
      <c r="K2" s="276"/>
      <c r="L2" s="276"/>
      <c r="M2" s="276"/>
      <c r="N2" s="275"/>
      <c r="O2" s="275"/>
      <c r="P2" s="275"/>
      <c r="Q2" s="275"/>
      <c r="R2" s="277"/>
      <c r="S2" s="278"/>
    </row>
    <row r="3" spans="1:19" ht="22.5" customHeight="1">
      <c r="A3" s="279"/>
      <c r="B3" s="280" t="s">
        <v>73</v>
      </c>
      <c r="C3" s="281"/>
      <c r="D3" s="282" t="s">
        <v>75</v>
      </c>
      <c r="E3" s="281"/>
      <c r="F3" s="283"/>
      <c r="G3" s="284" t="s">
        <v>97</v>
      </c>
      <c r="H3" s="285"/>
      <c r="I3" s="520" t="s">
        <v>98</v>
      </c>
      <c r="J3" s="520"/>
      <c r="K3" s="520"/>
      <c r="L3" s="521"/>
      <c r="M3" s="286"/>
      <c r="N3" s="287"/>
      <c r="O3" s="314"/>
      <c r="P3" s="287"/>
      <c r="Q3" s="287"/>
      <c r="R3" s="288"/>
      <c r="S3" s="289"/>
    </row>
    <row r="4" spans="1:19" ht="11.25" customHeight="1">
      <c r="A4" s="290"/>
      <c r="B4" s="291" t="s">
        <v>99</v>
      </c>
      <c r="C4" s="291"/>
      <c r="D4" s="291"/>
      <c r="E4" s="291"/>
      <c r="F4" s="292"/>
      <c r="G4" s="522" t="s">
        <v>100</v>
      </c>
      <c r="H4" s="522"/>
      <c r="I4" s="522"/>
      <c r="J4" s="522"/>
      <c r="K4" s="522"/>
      <c r="L4" s="522"/>
      <c r="M4" s="293"/>
      <c r="N4" s="294"/>
      <c r="O4" s="294"/>
      <c r="P4" s="294"/>
      <c r="Q4" s="294"/>
      <c r="R4" s="295"/>
      <c r="S4" s="272"/>
    </row>
    <row r="5" spans="1:19" ht="15.75" customHeight="1">
      <c r="A5" s="290"/>
      <c r="B5" s="291" t="s">
        <v>101</v>
      </c>
      <c r="C5" s="291"/>
      <c r="D5" s="291"/>
      <c r="E5" s="291"/>
      <c r="F5" s="292"/>
      <c r="G5" s="523" t="str">
        <f>C33</f>
        <v>https://www.ugr.es/~pfemia/apps/Descrip</v>
      </c>
      <c r="H5" s="523"/>
      <c r="I5" s="523"/>
      <c r="J5" s="523"/>
      <c r="K5" s="523"/>
      <c r="L5" s="523"/>
      <c r="M5" s="296"/>
      <c r="N5" s="515" t="s">
        <v>205</v>
      </c>
      <c r="O5" s="515"/>
      <c r="P5" s="515"/>
      <c r="Q5" s="515"/>
      <c r="R5" s="516"/>
      <c r="S5" s="272"/>
    </row>
    <row r="6" spans="1:19" ht="15">
      <c r="A6" s="297"/>
      <c r="B6" s="298" t="s">
        <v>74</v>
      </c>
      <c r="C6" s="298"/>
      <c r="D6" s="298"/>
      <c r="E6" s="298"/>
      <c r="F6" s="299"/>
      <c r="G6" s="298"/>
      <c r="H6" s="298"/>
      <c r="I6" s="298"/>
      <c r="J6" s="298"/>
      <c r="K6" s="298"/>
      <c r="L6" s="298"/>
      <c r="M6" s="300"/>
      <c r="N6" s="517"/>
      <c r="O6" s="517"/>
      <c r="P6" s="517"/>
      <c r="Q6" s="517"/>
      <c r="R6" s="518"/>
      <c r="S6" s="272"/>
    </row>
    <row r="8" spans="1:19" ht="15">
      <c r="A8" s="301" t="s">
        <v>102</v>
      </c>
      <c r="B8" s="302"/>
    </row>
    <row r="9" spans="1:19" s="34" customFormat="1" ht="15">
      <c r="A9" s="500" t="s">
        <v>103</v>
      </c>
      <c r="B9" s="302" t="s">
        <v>120</v>
      </c>
    </row>
    <row r="10" spans="1:19" s="34" customFormat="1">
      <c r="B10" s="34" t="s">
        <v>189</v>
      </c>
    </row>
    <row r="11" spans="1:19" s="34" customFormat="1">
      <c r="B11" s="34" t="s">
        <v>121</v>
      </c>
    </row>
    <row r="12" spans="1:19" s="34" customFormat="1">
      <c r="B12" s="34" t="s">
        <v>213</v>
      </c>
    </row>
    <row r="13" spans="1:19" s="34" customFormat="1"/>
    <row r="14" spans="1:19" s="34" customFormat="1">
      <c r="B14" s="501" t="s">
        <v>209</v>
      </c>
      <c r="C14" s="34" t="s">
        <v>212</v>
      </c>
    </row>
    <row r="15" spans="1:19" s="34" customFormat="1" ht="6.75" customHeight="1">
      <c r="B15" s="501"/>
    </row>
    <row r="16" spans="1:19" s="34" customFormat="1">
      <c r="B16" s="501" t="s">
        <v>207</v>
      </c>
      <c r="E16" s="34" t="s">
        <v>208</v>
      </c>
    </row>
    <row r="17" spans="1:7" s="34" customFormat="1" ht="6" customHeight="1">
      <c r="B17" s="501"/>
    </row>
    <row r="18" spans="1:7" s="34" customFormat="1">
      <c r="B18" s="501" t="s">
        <v>210</v>
      </c>
      <c r="C18" s="34" t="s">
        <v>211</v>
      </c>
    </row>
    <row r="20" spans="1:7" ht="15">
      <c r="A20" s="303" t="s">
        <v>104</v>
      </c>
      <c r="B20" s="304"/>
      <c r="C20" s="305"/>
      <c r="D20" s="304"/>
      <c r="E20" s="304"/>
      <c r="F20" s="304"/>
      <c r="G20" s="304"/>
    </row>
    <row r="21" spans="1:7" ht="15">
      <c r="A21" s="306" t="s">
        <v>105</v>
      </c>
      <c r="B21" s="307" t="s">
        <v>106</v>
      </c>
      <c r="C21" s="304"/>
      <c r="D21" s="304"/>
      <c r="E21" s="304"/>
      <c r="F21" s="304"/>
      <c r="G21" s="304"/>
    </row>
    <row r="22" spans="1:7" ht="15">
      <c r="A22" s="306"/>
      <c r="B22" s="308" t="s">
        <v>107</v>
      </c>
      <c r="C22" s="304"/>
      <c r="D22" s="304"/>
      <c r="E22" s="304"/>
      <c r="F22" s="304"/>
      <c r="G22" s="304"/>
    </row>
    <row r="23" spans="1:7" ht="15">
      <c r="A23" s="306" t="s">
        <v>76</v>
      </c>
      <c r="B23" s="307" t="s">
        <v>108</v>
      </c>
      <c r="C23" s="304"/>
      <c r="D23" s="304"/>
      <c r="E23" s="304"/>
      <c r="F23" s="304"/>
      <c r="G23" s="304"/>
    </row>
    <row r="24" spans="1:7" ht="15">
      <c r="A24" s="306"/>
      <c r="B24" s="307"/>
      <c r="C24" s="304"/>
      <c r="D24" s="304"/>
      <c r="E24" s="304"/>
      <c r="F24" s="304"/>
      <c r="G24" s="304"/>
    </row>
    <row r="25" spans="1:7" ht="15">
      <c r="A25" s="306" t="s">
        <v>105</v>
      </c>
      <c r="B25" s="307" t="s">
        <v>109</v>
      </c>
      <c r="C25" s="304"/>
      <c r="D25" s="304"/>
      <c r="E25" s="304"/>
      <c r="F25" s="304"/>
      <c r="G25" s="304"/>
    </row>
    <row r="26" spans="1:7" ht="15">
      <c r="A26" s="306"/>
      <c r="B26" s="308" t="s">
        <v>110</v>
      </c>
      <c r="C26" s="304"/>
      <c r="D26" s="304"/>
      <c r="E26" s="304"/>
      <c r="F26" s="304"/>
      <c r="G26" s="304"/>
    </row>
    <row r="27" spans="1:7" ht="15">
      <c r="A27" s="309"/>
      <c r="B27" s="304" t="s">
        <v>111</v>
      </c>
      <c r="C27" s="304"/>
      <c r="D27" s="304"/>
      <c r="E27" s="304"/>
      <c r="F27" s="304"/>
      <c r="G27" s="304"/>
    </row>
    <row r="28" spans="1:7" ht="15">
      <c r="A28" s="304"/>
      <c r="B28" s="304"/>
      <c r="C28" s="304"/>
      <c r="D28" s="304"/>
      <c r="E28" s="304"/>
      <c r="F28" s="304"/>
      <c r="G28" s="304"/>
    </row>
    <row r="29" spans="1:7" ht="15">
      <c r="A29" s="301" t="s">
        <v>112</v>
      </c>
      <c r="B29" s="302"/>
      <c r="C29" s="302"/>
      <c r="D29" s="302"/>
      <c r="E29" s="302"/>
      <c r="F29" s="302"/>
      <c r="G29" s="304"/>
    </row>
    <row r="30" spans="1:7" ht="15">
      <c r="A30" s="302"/>
      <c r="B30" s="304" t="s">
        <v>113</v>
      </c>
      <c r="C30" s="304" t="s">
        <v>114</v>
      </c>
      <c r="D30" s="304"/>
      <c r="E30" s="304"/>
      <c r="F30" s="304"/>
      <c r="G30" s="304"/>
    </row>
    <row r="31" spans="1:7" ht="15">
      <c r="A31" s="302"/>
      <c r="B31" s="310" t="s">
        <v>115</v>
      </c>
      <c r="C31" s="302" t="s">
        <v>116</v>
      </c>
      <c r="D31" s="302"/>
      <c r="E31" s="302"/>
      <c r="F31" s="302"/>
      <c r="G31" s="304"/>
    </row>
    <row r="32" spans="1:7" ht="15">
      <c r="A32" s="302"/>
      <c r="B32" s="302" t="s">
        <v>117</v>
      </c>
      <c r="C32" s="311">
        <v>2019</v>
      </c>
      <c r="D32" s="302" t="str">
        <f>"(2008-"&amp;C32&amp;")"</f>
        <v>(2008-2019)</v>
      </c>
      <c r="E32" s="302"/>
      <c r="F32" s="302"/>
      <c r="G32" s="304"/>
    </row>
    <row r="33" spans="1:7" ht="15">
      <c r="A33" s="302"/>
      <c r="B33" s="302" t="s">
        <v>118</v>
      </c>
      <c r="C33" s="514" t="s">
        <v>119</v>
      </c>
      <c r="D33" s="514"/>
      <c r="E33" s="514"/>
      <c r="F33" s="514"/>
      <c r="G33" s="514"/>
    </row>
    <row r="34" spans="1:7" ht="15">
      <c r="A34" s="304"/>
      <c r="B34" s="304"/>
      <c r="C34" s="304"/>
      <c r="D34" s="304"/>
      <c r="E34" s="304"/>
      <c r="F34" s="304"/>
      <c r="G34" s="304"/>
    </row>
  </sheetData>
  <sheetProtection algorithmName="SHA-512" hashValue="BuEXARJXSnfA7aBv1H++qQbiRhV3TPAb9vuZAzYaxxnBJYkrRi7PZIdgjYTbMgJF7x5LeSzt/sHPtFTW9MnH7Q==" saltValue="xyVyAgg374T3aSGyXBBhtg==" spinCount="100000" sheet="1" objects="1" scenarios="1"/>
  <mergeCells count="6">
    <mergeCell ref="C33:G33"/>
    <mergeCell ref="N5:R6"/>
    <mergeCell ref="B1:D1"/>
    <mergeCell ref="I3:L3"/>
    <mergeCell ref="G4:L4"/>
    <mergeCell ref="G5:L5"/>
  </mergeCells>
  <hyperlinks>
    <hyperlink ref="D3" r:id="rId1"/>
    <hyperlink ref="C33" r:id="rId2"/>
    <hyperlink ref="C33:G33" r:id="rId3" display="https://www.ugr.es/~pfemia/apps/Descrip"/>
    <hyperlink ref="B14" location="Descriptiva!A1" display="Ir a Descriptiva"/>
    <hyperlink ref="B18" location="CC!A1" display="Ver licencia"/>
  </hyperlinks>
  <pageMargins left="0.7" right="0.7" top="0.75" bottom="0.75" header="0.3" footer="0.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C151"/>
  <sheetViews>
    <sheetView showGridLines="0" zoomScaleNormal="100" workbookViewId="0">
      <pane ySplit="1" topLeftCell="A2" activePane="bottomLeft" state="frozen"/>
      <selection pane="bottomLeft" activeCell="S23" sqref="S23"/>
    </sheetView>
  </sheetViews>
  <sheetFormatPr baseColWidth="10" defaultRowHeight="12.75" customHeight="1"/>
  <cols>
    <col min="1" max="1" width="1.140625" style="122" customWidth="1"/>
    <col min="2" max="2" width="9" style="122" customWidth="1"/>
    <col min="3" max="3" width="12" style="127" customWidth="1"/>
    <col min="4" max="4" width="9.85546875" style="125" customWidth="1"/>
    <col min="5" max="5" width="11.28515625" style="144" customWidth="1"/>
    <col min="6" max="6" width="2.7109375" style="144" hidden="1" customWidth="1"/>
    <col min="7" max="7" width="2" style="144" customWidth="1"/>
    <col min="8" max="8" width="2.5703125" style="127" customWidth="1"/>
    <col min="9" max="9" width="12.42578125" style="122" customWidth="1"/>
    <col min="10" max="10" width="4.28515625" style="126" customWidth="1"/>
    <col min="11" max="11" width="11.85546875" style="122" customWidth="1"/>
    <col min="12" max="12" width="10" style="122" customWidth="1"/>
    <col min="13" max="13" width="4.7109375" style="122" customWidth="1"/>
    <col min="14" max="14" width="11.7109375" style="122" customWidth="1"/>
    <col min="15" max="15" width="7.5703125" style="122" bestFit="1" customWidth="1"/>
    <col min="16" max="16" width="3.140625" style="122" customWidth="1"/>
    <col min="17" max="17" width="2.85546875" style="122" customWidth="1"/>
    <col min="18" max="18" width="13.140625" style="122" bestFit="1" customWidth="1"/>
    <col min="19" max="19" width="6.7109375" style="122" customWidth="1"/>
    <col min="20" max="20" width="10.5703125" style="122" customWidth="1"/>
    <col min="21" max="21" width="10" style="122" customWidth="1"/>
    <col min="22" max="22" width="3.5703125" style="122" customWidth="1"/>
    <col min="23" max="23" width="7.5703125" style="128" customWidth="1"/>
    <col min="24" max="24" width="1" style="122" customWidth="1"/>
    <col min="25" max="25" width="11.42578125" style="128"/>
    <col min="26" max="29" width="8.5703125" style="128" customWidth="1"/>
    <col min="30" max="30" width="9.140625" style="128" bestFit="1" customWidth="1"/>
    <col min="31" max="32" width="8.85546875" style="128" customWidth="1"/>
    <col min="33" max="33" width="10.7109375" style="128" customWidth="1"/>
    <col min="34" max="34" width="5.7109375" style="129" customWidth="1"/>
    <col min="35" max="38" width="11.42578125" style="128"/>
    <col min="39" max="16384" width="11.42578125" style="122"/>
  </cols>
  <sheetData>
    <row r="1" spans="1:55" s="483" customFormat="1" ht="22.5" customHeight="1">
      <c r="A1" s="526" t="str">
        <f>Presentación!E1&amp;" /"</f>
        <v>Descrip /</v>
      </c>
      <c r="B1" s="526"/>
      <c r="C1" s="483" t="s">
        <v>200</v>
      </c>
      <c r="D1" s="484"/>
      <c r="E1" s="484"/>
      <c r="F1" s="484"/>
      <c r="G1" s="484"/>
      <c r="H1" s="485"/>
      <c r="J1" s="485"/>
      <c r="K1" s="484"/>
      <c r="L1" s="485"/>
      <c r="M1" s="486"/>
    </row>
    <row r="2" spans="1:55" s="504" customFormat="1" ht="22.5" customHeight="1">
      <c r="A2" s="503"/>
      <c r="B2" s="503"/>
      <c r="D2" s="505"/>
      <c r="E2" s="505"/>
      <c r="F2" s="505"/>
      <c r="G2" s="505"/>
      <c r="H2" s="503"/>
      <c r="J2" s="503"/>
      <c r="K2" s="505"/>
      <c r="L2" s="503"/>
      <c r="M2" s="506"/>
    </row>
    <row r="3" spans="1:55" ht="12.75" customHeight="1">
      <c r="B3" s="122" t="str">
        <f>IF(OR(ISBLANK('MH01'!A6),ISERROR('MH01'!A6)),"",'MH01'!A6)</f>
        <v/>
      </c>
      <c r="C3" s="123" t="str">
        <f>IF(OR(ISBLANK('MH01'!C6),ISERROR('MH01'!C6)),"",'MH01'!C6)</f>
        <v>Datos</v>
      </c>
      <c r="D3" s="124" t="str">
        <f>IF(OR(ISBLANK('MH01'!D6),ISERROR('MH01'!D6)),"",'MH01'!D6)</f>
        <v>ordenados</v>
      </c>
      <c r="E3" s="125" t="str">
        <f>IF(OR(ISBLANK('MH01'!E6),ISERROR('MH01'!E6)),"",'MH01'!E6)</f>
        <v>cuadrados</v>
      </c>
      <c r="F3" s="125" t="str">
        <f>IF(OR(ISBLANK('MH01'!F6),ISERROR('MH01'!F6)),"",'MH01'!F6)</f>
        <v>Log</v>
      </c>
      <c r="G3" s="125"/>
      <c r="H3" s="127" t="str">
        <f>IF(OR(ISBLANK('MH01'!H6),ISERROR('MH01'!H6)),"",'MH01'!H6)</f>
        <v/>
      </c>
      <c r="I3" s="122" t="str">
        <f>IF(OR(ISBLANK('MH01'!I6),ISERROR('MH01'!I6)),"",'MH01'!I6)</f>
        <v/>
      </c>
      <c r="J3" s="126" t="str">
        <f>IF(OR(ISBLANK('MH01'!J6),ISERROR('MH01'!J6)),"",'MH01'!J6)</f>
        <v/>
      </c>
      <c r="K3" s="122" t="str">
        <f>IF(OR(ISBLANK('MH01'!K6),ISERROR('MH01'!K6)),"",'MH01'!K6)</f>
        <v/>
      </c>
      <c r="L3" s="127" t="str">
        <f>IF(OR(ISBLANK('MH01'!L6),ISERROR('MH01'!L6)),"",'MH01'!L6)</f>
        <v/>
      </c>
      <c r="M3" s="122" t="str">
        <f>IF(OR(ISBLANK('MH01'!M6),ISERROR('MH01'!M6)),"",'MH01'!M6)</f>
        <v/>
      </c>
      <c r="N3" s="122" t="str">
        <f>IF(OR(ISBLANK('MH01'!N6),ISERROR('MH01'!N6)),"",'MH01'!N6)</f>
        <v/>
      </c>
      <c r="O3" s="122" t="str">
        <f>IF(OR(ISBLANK('MH01'!O6),ISERROR('MH01'!O6)),"",'MH01'!O6)</f>
        <v/>
      </c>
      <c r="Q3" s="122" t="str">
        <f>IF(OR(ISBLANK('MH01'!P6),ISERROR('MH01'!P6)),"",'MH01'!P6)</f>
        <v/>
      </c>
      <c r="R3" s="122" t="str">
        <f>IF(OR(ISBLANK('MH01'!Q6),ISERROR('MH01'!Q6)),"",'MH01'!Q6)</f>
        <v/>
      </c>
      <c r="S3" s="122" t="str">
        <f>IF(OR(ISBLANK('MH01'!R6),ISERROR('MH01'!R6)),"",'MH01'!R6)</f>
        <v/>
      </c>
      <c r="T3" s="122" t="str">
        <f>IF(OR(ISBLANK('MH01'!S6),ISERROR('MH01'!S6)),"",'MH01'!S6)</f>
        <v/>
      </c>
      <c r="U3" s="122" t="str">
        <f>IF(OR(ISBLANK('MH01'!T6),ISERROR('MH01'!T6)),"",'MH01'!T6)</f>
        <v/>
      </c>
      <c r="V3" s="122" t="str">
        <f>IF(OR(ISBLANK('MH01'!U6),ISERROR('MH01'!U6)),"",'MH01'!U6)</f>
        <v/>
      </c>
      <c r="W3" s="128" t="str">
        <f>IF(OR(ISBLANK('MH01'!V6),ISERROR('MH01'!V6)),"",'MH01'!V6)</f>
        <v/>
      </c>
      <c r="X3" s="122" t="str">
        <f>IF(OR(ISBLANK('MH01'!W6),ISERROR('MH01'!W6)),"",'MH01'!W6)</f>
        <v/>
      </c>
      <c r="Y3" s="128" t="str">
        <f>IF(OR(ISBLANK('MH01'!X6),ISERROR('MH01'!X6)),"",'MH01'!X6)</f>
        <v/>
      </c>
      <c r="Z3" s="128" t="str">
        <f>IF(OR(ISBLANK('MH01'!Y6),ISERROR('MH01'!Y6)),"",'MH01'!Y6)</f>
        <v/>
      </c>
      <c r="AA3" s="128" t="str">
        <f>IF(OR(ISBLANK('MH01'!Z6),ISERROR('MH01'!Z6)),"",'MH01'!Z6)</f>
        <v/>
      </c>
      <c r="AB3" s="128" t="str">
        <f>IF(OR(ISBLANK('MH01'!AA6),ISERROR('MH01'!AA6)),"",'MH01'!AA6)</f>
        <v/>
      </c>
      <c r="AC3" s="128" t="str">
        <f>IF(OR(ISBLANK('MH01'!AB6),ISERROR('MH01'!AB6)),"",'MH01'!AB6)</f>
        <v/>
      </c>
      <c r="AD3" s="262"/>
      <c r="AH3" s="129" t="str">
        <f>IF(OR(ISBLANK('MH01'!AG6),ISERROR('MH01'!AG6)),"",'MH01'!AG6)</f>
        <v/>
      </c>
      <c r="AI3" s="128" t="str">
        <f>IF(OR(ISBLANK('MH01'!AH6),ISERROR('MH01'!AH6)),"",'MH01'!AH6)</f>
        <v/>
      </c>
      <c r="AJ3" s="128" t="str">
        <f>IF(OR(ISBLANK('MH01'!AI6),ISERROR('MH01'!AI6)),"",'MH01'!AI6)</f>
        <v/>
      </c>
      <c r="AK3" s="128" t="str">
        <f>IF(OR(ISBLANK('MH01'!AJ6),ISERROR('MH01'!AJ6)),"",'MH01'!AJ6)</f>
        <v/>
      </c>
      <c r="AL3" s="128" t="str">
        <f>IF(OR(ISBLANK('MH01'!AK6),ISERROR('MH01'!AK6)),"",'MH01'!AK6)</f>
        <v/>
      </c>
      <c r="AM3" s="122" t="str">
        <f>IF(OR(ISBLANK('MH01'!AL6),ISERROR('MH01'!AL6)),"",'MH01'!AL6)</f>
        <v/>
      </c>
      <c r="AN3" s="122" t="str">
        <f>IF(OR(ISBLANK('MH01'!AM6),ISERROR('MH01'!AM6)),"",'MH01'!AM6)</f>
        <v/>
      </c>
      <c r="AO3" s="122" t="str">
        <f>IF(OR(ISBLANK('MH01'!AN6),ISERROR('MH01'!AN6)),"",'MH01'!AN6)</f>
        <v/>
      </c>
      <c r="AP3" s="122" t="str">
        <f>IF(OR(ISBLANK('MH01'!AO6),ISERROR('MH01'!AO6)),"",'MH01'!AO6)</f>
        <v/>
      </c>
      <c r="AQ3" s="122" t="str">
        <f>IF(OR(ISBLANK('MH01'!AP6),ISERROR('MH01'!AP6)),"",'MH01'!AP6)</f>
        <v/>
      </c>
      <c r="AR3" s="122" t="str">
        <f>IF(OR(ISBLANK('MH01'!AQ6),ISERROR('MH01'!AQ6)),"",'MH01'!AQ6)</f>
        <v/>
      </c>
      <c r="AS3" s="122" t="str">
        <f>IF(OR(ISBLANK('MH01'!AR6),ISERROR('MH01'!AR6)),"",'MH01'!AR6)</f>
        <v/>
      </c>
      <c r="AT3" s="122" t="str">
        <f>IF(OR(ISBLANK('MH01'!AS6),ISERROR('MH01'!AS6)),"",'MH01'!AS6)</f>
        <v/>
      </c>
      <c r="AU3" s="122" t="str">
        <f>IF(OR(ISBLANK('MH01'!AT6),ISERROR('MH01'!AT6)),"",'MH01'!AT6)</f>
        <v/>
      </c>
      <c r="AV3" s="122" t="str">
        <f>IF(OR(ISBLANK('MH01'!AU6),ISERROR('MH01'!AU6)),"",'MH01'!AU6)</f>
        <v/>
      </c>
      <c r="AW3" s="122" t="str">
        <f>IF(OR(ISBLANK('MH01'!AV6),ISERROR('MH01'!AV6)),"",'MH01'!AV6)</f>
        <v/>
      </c>
      <c r="AX3" s="122" t="str">
        <f>IF(OR(ISBLANK('MH01'!AW6),ISERROR('MH01'!AW6)),"",'MH01'!AW6)</f>
        <v/>
      </c>
      <c r="AY3" s="122" t="str">
        <f>IF(OR(ISBLANK('MH01'!AX6),ISERROR('MH01'!AX6)),"",'MH01'!AX6)</f>
        <v/>
      </c>
      <c r="AZ3" s="122" t="str">
        <f>IF(OR(ISBLANK('MH01'!AY6),ISERROR('MH01'!AY6)),"",'MH01'!AY6)</f>
        <v/>
      </c>
      <c r="BA3" s="122" t="str">
        <f>IF(OR(ISBLANK('MH01'!AZ6),ISERROR('MH01'!AZ6)),"",'MH01'!AZ6)</f>
        <v/>
      </c>
      <c r="BB3" s="122" t="str">
        <f>IF(OR(ISBLANK('MH01'!BA6),ISERROR('MH01'!BA6)),"",'MH01'!BA6)</f>
        <v/>
      </c>
      <c r="BC3" s="122" t="str">
        <f>IF(OR(ISBLANK('MH01'!BB6),ISERROR('MH01'!BB6)),"",'MH01'!BB6)</f>
        <v/>
      </c>
    </row>
    <row r="4" spans="1:55" ht="12.75" customHeight="1" thickBot="1">
      <c r="B4" s="130" t="str">
        <f>IF(OR(ISBLANK('MH01'!A7),ISERROR('MH01'!A7)),"",'MH01'!A7)</f>
        <v/>
      </c>
      <c r="C4" s="490" t="str">
        <f>IF(OR(ISBLANK('MH01'!C7),ISERROR('MH01'!C7)),"",'MH01'!C7)</f>
        <v>X</v>
      </c>
      <c r="D4" s="491" t="str">
        <f>IF(OR(ISBLANK('MH01'!D7),ISERROR('MH01'!D7)),"",'MH01'!D7)</f>
        <v>X(i)</v>
      </c>
      <c r="E4" s="492" t="str">
        <f>IF(OR(ISBLANK('MH01'!E7),ISERROR('MH01'!E7)),"",'MH01'!E7)</f>
        <v>X²</v>
      </c>
      <c r="F4" s="131" t="str">
        <f>IF(OR(ISBLANK('MH01'!F7),ISERROR('MH01'!F7)),"",'MH01'!F7)</f>
        <v>Ln(X)</v>
      </c>
      <c r="G4" s="405"/>
      <c r="H4" s="499">
        <v>2</v>
      </c>
      <c r="I4" s="132" t="str">
        <f>IF(OR(ISBLANK('MH01'!I7),ISERROR('MH01'!I7)),"",'MH01'!I7)</f>
        <v>Medida</v>
      </c>
      <c r="J4" s="133"/>
      <c r="K4" s="134"/>
      <c r="L4" s="135"/>
      <c r="M4" s="132"/>
      <c r="N4" s="135"/>
      <c r="O4" s="136"/>
      <c r="P4" s="494"/>
      <c r="Q4" s="493">
        <v>6</v>
      </c>
      <c r="R4" s="132" t="str">
        <f>IF(OR(ISBLANK('MH01'!Q7),ISERROR('MH01'!Q7)),"",'MH01'!Q7)</f>
        <v>Agrupación en intervalos de clase</v>
      </c>
      <c r="S4" s="133"/>
      <c r="T4" s="135"/>
      <c r="U4" s="135"/>
      <c r="V4" s="135" t="str">
        <f>IF(OR(ISBLANK('MH01'!U7),ISERROR('MH01'!U7)),"",'MH01'!U7)</f>
        <v/>
      </c>
      <c r="W4" s="135" t="str">
        <f>IF(OR(ISBLANK('MH01'!V7),ISERROR('MH01'!V7)),"",'MH01'!V7)</f>
        <v/>
      </c>
      <c r="X4" s="135" t="str">
        <f>IF(OR(ISBLANK('MH01'!W7),ISERROR('MH01'!W7)),"",'MH01'!W7)</f>
        <v/>
      </c>
      <c r="Y4" s="138" t="str">
        <f>IF(OR(ISBLANK('MH01'!X7),ISERROR('MH01'!X7)),"",'MH01'!X7)</f>
        <v/>
      </c>
      <c r="Z4" s="138" t="str">
        <f>IF(OR(ISBLANK('MH01'!Y7),ISERROR('MH01'!Y7)),"",'MH01'!Y7)</f>
        <v/>
      </c>
      <c r="AA4" s="138" t="str">
        <f>IF(OR(ISBLANK('MH01'!Z7),ISERROR('MH01'!Z7)),"",'MH01'!Z7)</f>
        <v/>
      </c>
      <c r="AB4" s="138" t="str">
        <f>IF(OR(ISBLANK('MH01'!AA7),ISERROR('MH01'!AA7)),"",'MH01'!AA7)</f>
        <v/>
      </c>
      <c r="AC4" s="138"/>
      <c r="AD4" s="138" t="str">
        <f>IF(OR(ISBLANK('MH01'!AC7),ISERROR('MH01'!AC7)),"",'MH01'!AC7)</f>
        <v/>
      </c>
      <c r="AE4" s="138" t="str">
        <f>IF(OR(ISBLANK('MH01'!AD7),ISERROR('MH01'!AD7)),"",'MH01'!AD7)</f>
        <v/>
      </c>
      <c r="AF4" s="138" t="str">
        <f>IF(OR(ISBLANK('MH01'!AE7),ISERROR('MH01'!AE7)),"",'MH01'!AE7)</f>
        <v/>
      </c>
      <c r="AG4" s="163"/>
      <c r="AH4" s="129" t="str">
        <f>IF(OR(ISBLANK('MH01'!AG7),ISERROR('MH01'!AG7)),"",'MH01'!AG7)</f>
        <v/>
      </c>
      <c r="AI4" s="128" t="str">
        <f>IF(OR(ISBLANK('MH01'!AH7),ISERROR('MH01'!AH7)),"",'MH01'!AH7)</f>
        <v/>
      </c>
      <c r="AJ4" s="128" t="str">
        <f>IF(OR(ISBLANK('MH01'!AI7),ISERROR('MH01'!AI7)),"",'MH01'!AI7)</f>
        <v/>
      </c>
      <c r="AK4" s="128" t="str">
        <f>IF(OR(ISBLANK('MH01'!AJ7),ISERROR('MH01'!AJ7)),"",'MH01'!AJ7)</f>
        <v/>
      </c>
      <c r="AL4" s="128" t="str">
        <f>IF(OR(ISBLANK('MH01'!AK7),ISERROR('MH01'!AK7)),"",'MH01'!AK7)</f>
        <v/>
      </c>
      <c r="AM4" s="122" t="str">
        <f>IF(OR(ISBLANK('MH01'!AL7),ISERROR('MH01'!AL7)),"",'MH01'!AL7)</f>
        <v/>
      </c>
      <c r="AN4" s="122" t="str">
        <f>IF(OR(ISBLANK('MH01'!AM7),ISERROR('MH01'!AM7)),"",'MH01'!AM7)</f>
        <v/>
      </c>
      <c r="AO4" s="122" t="str">
        <f>IF(OR(ISBLANK('MH01'!AN7),ISERROR('MH01'!AN7)),"",'MH01'!AN7)</f>
        <v/>
      </c>
      <c r="AP4" s="122" t="str">
        <f>IF(OR(ISBLANK('MH01'!AO7),ISERROR('MH01'!AO7)),"",'MH01'!AO7)</f>
        <v/>
      </c>
      <c r="AQ4" s="122" t="str">
        <f>IF(OR(ISBLANK('MH01'!AP7),ISERROR('MH01'!AP7)),"",'MH01'!AP7)</f>
        <v/>
      </c>
      <c r="AR4" s="122" t="str">
        <f>IF(OR(ISBLANK('MH01'!AQ7),ISERROR('MH01'!AQ7)),"",'MH01'!AQ7)</f>
        <v/>
      </c>
      <c r="AS4" s="122" t="str">
        <f>IF(OR(ISBLANK('MH01'!AR7),ISERROR('MH01'!AR7)),"",'MH01'!AR7)</f>
        <v/>
      </c>
      <c r="AT4" s="122" t="str">
        <f>IF(OR(ISBLANK('MH01'!AS7),ISERROR('MH01'!AS7)),"",'MH01'!AS7)</f>
        <v/>
      </c>
      <c r="AU4" s="122" t="str">
        <f>IF(OR(ISBLANK('MH01'!AT7),ISERROR('MH01'!AT7)),"",'MH01'!AT7)</f>
        <v/>
      </c>
      <c r="AV4" s="122" t="str">
        <f>IF(OR(ISBLANK('MH01'!AU7),ISERROR('MH01'!AU7)),"",'MH01'!AU7)</f>
        <v/>
      </c>
      <c r="AW4" s="122" t="str">
        <f>IF(OR(ISBLANK('MH01'!AV7),ISERROR('MH01'!AV7)),"",'MH01'!AV7)</f>
        <v/>
      </c>
      <c r="AX4" s="122" t="str">
        <f>IF(OR(ISBLANK('MH01'!AW7),ISERROR('MH01'!AW7)),"",'MH01'!AW7)</f>
        <v/>
      </c>
      <c r="AY4" s="122" t="str">
        <f>IF(OR(ISBLANK('MH01'!AX7),ISERROR('MH01'!AX7)),"",'MH01'!AX7)</f>
        <v/>
      </c>
      <c r="AZ4" s="122" t="str">
        <f>IF(OR(ISBLANK('MH01'!AY7),ISERROR('MH01'!AY7)),"",'MH01'!AY7)</f>
        <v/>
      </c>
      <c r="BA4" s="122" t="str">
        <f>IF(OR(ISBLANK('MH01'!AZ7),ISERROR('MH01'!AZ7)),"",'MH01'!AZ7)</f>
        <v/>
      </c>
      <c r="BB4" s="122" t="str">
        <f>IF(OR(ISBLANK('MH01'!BA7),ISERROR('MH01'!BA7)),"",'MH01'!BA7)</f>
        <v/>
      </c>
      <c r="BC4" s="122" t="str">
        <f>IF(OR(ISBLANK('MH01'!BB7),ISERROR('MH01'!BB7)),"",'MH01'!BB7)</f>
        <v/>
      </c>
    </row>
    <row r="5" spans="1:55" ht="12.75" customHeight="1">
      <c r="B5" s="234">
        <f>IF(OR(ISBLANK('MH01'!A8),ISERROR('MH01'!A8)),"",'MH01'!A8)</f>
        <v>1</v>
      </c>
      <c r="C5" s="216">
        <v>31.6</v>
      </c>
      <c r="D5" s="139">
        <f>IF(OR(ISBLANK('MH01'!D8),ISERROR('MH01'!D8)),"",'MH01'!D8)</f>
        <v>20.399999999999999</v>
      </c>
      <c r="E5" s="140">
        <f>IF(OR(ISBLANK('MH01'!E8),ISERROR('MH01'!E8)),"",'MH01'!E8)</f>
        <v>998.56000000000006</v>
      </c>
      <c r="F5" s="141">
        <f>IF(OR(ISBLANK('MH01'!F8),ISERROR('MH01'!F8)),"",'MH01'!F8)</f>
        <v>3.4531571205928664</v>
      </c>
      <c r="G5" s="141"/>
      <c r="H5" s="496"/>
      <c r="I5" s="142" t="str">
        <f>IF(OR(ISBLANK('MH01'!I8),ISERROR('MH01'!I8)),"",'MH01'!I8)</f>
        <v xml:space="preserve">n </v>
      </c>
      <c r="J5" s="126" t="str">
        <f>IF(OR(ISBLANK('MH01'!J8),ISERROR('MH01'!J8)),"",'MH01'!J8)</f>
        <v>=</v>
      </c>
      <c r="K5" s="143">
        <f>IF(OR(ISBLANK('MH01'!K8),ISERROR('MH01'!K8)),"",'MH01'!K8)</f>
        <v>22</v>
      </c>
      <c r="L5" s="144"/>
      <c r="M5" s="145" t="str">
        <f>IF(OR(ISBLANK('MH01'!M8),ISERROR('MH01'!M8)),"",'MH01'!M8)</f>
        <v>- Otras medias</v>
      </c>
      <c r="N5" s="144"/>
      <c r="O5" s="122" t="str">
        <f>IF(OR(ISBLANK('MH01'!O8),ISERROR('MH01'!O8)),"",'MH01'!O8)</f>
        <v/>
      </c>
      <c r="Q5" s="146" t="str">
        <f>IF(OR(ISBLANK('MH01'!P8),ISERROR('MH01'!P8)),"",'MH01'!P8)</f>
        <v/>
      </c>
      <c r="R5" s="145" t="str">
        <f>IF(OR(ISBLANK('MH01'!Q8),ISERROR('MH01'!Q8)),"",'MH01'!Q8)</f>
        <v>- Número de clases a formar</v>
      </c>
      <c r="S5" s="126"/>
      <c r="U5" s="513" t="s">
        <v>215</v>
      </c>
      <c r="V5" s="122" t="str">
        <f>IF(OR(ISBLANK('MH01'!U8),ISERROR('MH01'!U8)),"",'MH01'!U8)</f>
        <v/>
      </c>
      <c r="W5" s="122" t="str">
        <f>IF(OR(ISBLANK('MH01'!V8),ISERROR('MH01'!V8)),"",'MH01'!V8)</f>
        <v/>
      </c>
      <c r="X5" s="122" t="str">
        <f>IF(OR(ISBLANK('MH01'!W8),ISERROR('MH01'!W8)),"",'MH01'!W8)</f>
        <v/>
      </c>
      <c r="Y5" s="147" t="str">
        <f>IF(OR(ISBLANK('MH01'!X8),ISERROR('MH01'!X8)),"",'MH01'!X8)</f>
        <v>- Tabla de Datos agrupados</v>
      </c>
      <c r="AC5" s="128" t="str">
        <f>IF(OR(ISBLANK('MH01'!AB8),ISERROR('MH01'!AB8)),"",'MH01'!AB8)</f>
        <v/>
      </c>
      <c r="AD5" s="128" t="str">
        <f>IF(OR(ISBLANK('MH01'!AC8),ISERROR('MH01'!AC8)),"",'MH01'!AC8)</f>
        <v/>
      </c>
      <c r="AE5" s="128" t="str">
        <f>IF(OR(ISBLANK('MH01'!AD8),ISERROR('MH01'!AD8)),"",'MH01'!AD8)</f>
        <v/>
      </c>
      <c r="AF5" s="128" t="str">
        <f>IF(OR(ISBLANK('MH01'!AE8),ISERROR('MH01'!AE8)),"",'MH01'!AE8)</f>
        <v/>
      </c>
      <c r="AH5" s="129" t="str">
        <f>IF(OR(ISBLANK('MH01'!AG8),ISERROR('MH01'!AG8)),"",'MH01'!AG8)</f>
        <v/>
      </c>
      <c r="AI5" s="128" t="str">
        <f>IF(OR(ISBLANK('MH01'!AH8),ISERROR('MH01'!AH8)),"",'MH01'!AH8)</f>
        <v/>
      </c>
      <c r="AJ5" s="128" t="str">
        <f>IF(OR(ISBLANK('MH01'!AI8),ISERROR('MH01'!AI8)),"",'MH01'!AI8)</f>
        <v/>
      </c>
      <c r="AK5" s="128" t="str">
        <f>IF(OR(ISBLANK('MH01'!AJ8),ISERROR('MH01'!AJ8)),"",'MH01'!AJ8)</f>
        <v/>
      </c>
      <c r="AL5" s="128" t="str">
        <f>IF(OR(ISBLANK('MH01'!AK8),ISERROR('MH01'!AK8)),"",'MH01'!AK8)</f>
        <v/>
      </c>
      <c r="AM5" s="122" t="str">
        <f>IF(OR(ISBLANK('MH01'!AL8),ISERROR('MH01'!AL8)),"",'MH01'!AL8)</f>
        <v/>
      </c>
      <c r="AN5" s="122" t="str">
        <f>IF(OR(ISBLANK('MH01'!AM8),ISERROR('MH01'!AM8)),"",'MH01'!AM8)</f>
        <v/>
      </c>
      <c r="AO5" s="122" t="str">
        <f>IF(OR(ISBLANK('MH01'!AN8),ISERROR('MH01'!AN8)),"",'MH01'!AN8)</f>
        <v/>
      </c>
      <c r="AP5" s="122" t="str">
        <f>IF(OR(ISBLANK('MH01'!AO8),ISERROR('MH01'!AO8)),"",'MH01'!AO8)</f>
        <v/>
      </c>
      <c r="AQ5" s="122" t="str">
        <f>IF(OR(ISBLANK('MH01'!AP8),ISERROR('MH01'!AP8)),"",'MH01'!AP8)</f>
        <v/>
      </c>
      <c r="AR5" s="122" t="str">
        <f>IF(OR(ISBLANK('MH01'!AQ8),ISERROR('MH01'!AQ8)),"",'MH01'!AQ8)</f>
        <v/>
      </c>
      <c r="AS5" s="122" t="str">
        <f>IF(OR(ISBLANK('MH01'!AR8),ISERROR('MH01'!AR8)),"",'MH01'!AR8)</f>
        <v/>
      </c>
      <c r="AT5" s="122" t="str">
        <f>IF(OR(ISBLANK('MH01'!AS8),ISERROR('MH01'!AS8)),"",'MH01'!AS8)</f>
        <v/>
      </c>
      <c r="AU5" s="122" t="str">
        <f>IF(OR(ISBLANK('MH01'!AT8),ISERROR('MH01'!AT8)),"",'MH01'!AT8)</f>
        <v/>
      </c>
      <c r="AV5" s="122" t="str">
        <f>IF(OR(ISBLANK('MH01'!AU8),ISERROR('MH01'!AU8)),"",'MH01'!AU8)</f>
        <v/>
      </c>
      <c r="AW5" s="122" t="str">
        <f>IF(OR(ISBLANK('MH01'!AV8),ISERROR('MH01'!AV8)),"",'MH01'!AV8)</f>
        <v/>
      </c>
      <c r="AX5" s="122" t="str">
        <f>IF(OR(ISBLANK('MH01'!AW8),ISERROR('MH01'!AW8)),"",'MH01'!AW8)</f>
        <v/>
      </c>
      <c r="AY5" s="122" t="str">
        <f>IF(OR(ISBLANK('MH01'!AX8),ISERROR('MH01'!AX8)),"",'MH01'!AX8)</f>
        <v/>
      </c>
      <c r="AZ5" s="122" t="str">
        <f>IF(OR(ISBLANK('MH01'!AY8),ISERROR('MH01'!AY8)),"",'MH01'!AY8)</f>
        <v/>
      </c>
      <c r="BA5" s="122" t="str">
        <f>IF(OR(ISBLANK('MH01'!AZ8),ISERROR('MH01'!AZ8)),"",'MH01'!AZ8)</f>
        <v/>
      </c>
      <c r="BB5" s="122" t="str">
        <f>IF(OR(ISBLANK('MH01'!BA8),ISERROR('MH01'!BA8)),"",'MH01'!BA8)</f>
        <v/>
      </c>
      <c r="BC5" s="122" t="str">
        <f>IF(OR(ISBLANK('MH01'!BB8),ISERROR('MH01'!BB8)),"",'MH01'!BB8)</f>
        <v/>
      </c>
    </row>
    <row r="6" spans="1:55" ht="12.75" customHeight="1">
      <c r="B6" s="234">
        <f>IF(OR(ISBLANK('MH01'!A9),ISERROR('MH01'!A9)),"",'MH01'!A9)</f>
        <v>2</v>
      </c>
      <c r="C6" s="216">
        <v>32.799999999999997</v>
      </c>
      <c r="D6" s="139">
        <f>IF(OR(ISBLANK('MH01'!D9),ISERROR('MH01'!D9)),"",'MH01'!D9)</f>
        <v>20.399999999999999</v>
      </c>
      <c r="E6" s="140">
        <f>IF(OR(ISBLANK('MH01'!E9),ISERROR('MH01'!E9)),"",'MH01'!E9)</f>
        <v>1075.8399999999999</v>
      </c>
      <c r="F6" s="141">
        <f>IF(OR(ISBLANK('MH01'!F9),ISERROR('MH01'!F9)),"",'MH01'!F9)</f>
        <v>3.4904285153900978</v>
      </c>
      <c r="G6" s="141"/>
      <c r="H6" s="497"/>
      <c r="I6" s="409" t="str">
        <f>IF(OR(ISBLANK('MH01'!I9),ISERROR('MH01'!I9)),"",'MH01'!I9)</f>
        <v>Media</v>
      </c>
      <c r="J6" s="148" t="str">
        <f>IF(OR(ISBLANK('MH01'!J9),ISERROR('MH01'!J9)),"",'MH01'!J9)</f>
        <v>=</v>
      </c>
      <c r="K6" s="410">
        <f>IF(OR(ISBLANK('MH01'!K9),ISERROR('MH01'!K9)),"",'MH01'!K9)</f>
        <v>29.636363636363637</v>
      </c>
      <c r="L6" s="144"/>
      <c r="M6" s="128" t="str">
        <f>IF(OR(ISBLANK('MH01'!M9),ISERROR('MH01'!M9)),"",'MH01'!M9)</f>
        <v>Media aritmética</v>
      </c>
      <c r="N6" s="144"/>
      <c r="O6" s="173">
        <f>IF(OR(ISBLANK('MH01'!O9),ISERROR('MH01'!O9)),"",'MH01'!O9)</f>
        <v>29.636363636363637</v>
      </c>
      <c r="P6" s="149"/>
      <c r="Q6" s="150" t="str">
        <f>IF(OR(ISBLANK('MH01'!P9),ISERROR('MH01'!P9)),"",'MH01'!P9)</f>
        <v/>
      </c>
      <c r="R6" s="122" t="str">
        <f>IF(OR(ISBLANK('MH01'!Q9),ISERROR('MH01'!Q9)),"",'MH01'!Q9)</f>
        <v xml:space="preserve">Clases </v>
      </c>
      <c r="S6" s="126" t="str">
        <f>IF(OR(ISBLANK('MH01'!R9),ISERROR('MH01'!R9)),"",'MH01'!R9)</f>
        <v>=</v>
      </c>
      <c r="T6" s="43">
        <v>6</v>
      </c>
      <c r="U6" s="507" t="s">
        <v>82</v>
      </c>
      <c r="V6" s="510">
        <f>'MH01'!R33</f>
        <v>5</v>
      </c>
      <c r="W6" s="122" t="str">
        <f>IF(OR(ISBLANK('MH01'!V9),ISERROR('MH01'!V9)),"",'MH01'!V9)</f>
        <v/>
      </c>
      <c r="X6" s="122" t="str">
        <f>IF(OR(ISBLANK('MH01'!W9),ISERROR('MH01'!W9)),"",'MH01'!W9)</f>
        <v/>
      </c>
      <c r="Y6" s="128" t="str">
        <f>IF(OR(ISBLANK('MH01'!X9),ISERROR('MH01'!X9)),"",'MH01'!X9)</f>
        <v/>
      </c>
      <c r="Z6" s="128" t="str">
        <f>IF(OR(ISBLANK('MH01'!Y9),ISERROR('MH01'!Y9)),"",'MH01'!Y9)</f>
        <v/>
      </c>
      <c r="AA6" s="128" t="str">
        <f>IF(OR(ISBLANK('MH01'!Z9),ISERROR('MH01'!Z9)),"",'MH01'!Z9)</f>
        <v/>
      </c>
      <c r="AB6" s="128" t="str">
        <f>IF(OR(ISBLANK('MH01'!AA9),ISERROR('MH01'!AA9)),"",'MH01'!AA9)</f>
        <v/>
      </c>
      <c r="AC6" s="128" t="str">
        <f>IF(OR(ISBLANK('MH01'!AB9),ISERROR('MH01'!AB9)),"",'MH01'!AB9)</f>
        <v/>
      </c>
      <c r="AD6" s="128" t="str">
        <f>IF(OR(ISBLANK('MH01'!AC9),ISERROR('MH01'!AC9)),"",'MH01'!AC9)</f>
        <v/>
      </c>
      <c r="AE6" s="128" t="str">
        <f>IF(OR(ISBLANK('MH01'!AD9),ISERROR('MH01'!AD9)),"",'MH01'!AD9)</f>
        <v/>
      </c>
      <c r="AF6" s="128" t="str">
        <f>IF(OR(ISBLANK('MH01'!AE9),ISERROR('MH01'!AE9)),"",'MH01'!AE9)</f>
        <v/>
      </c>
      <c r="AH6" s="129" t="str">
        <f>IF(OR(ISBLANK('MH01'!AG9),ISERROR('MH01'!AG9)),"",'MH01'!AG9)</f>
        <v/>
      </c>
      <c r="AI6" s="128" t="str">
        <f>IF(OR(ISBLANK('MH01'!AH9),ISERROR('MH01'!AH9)),"",'MH01'!AH9)</f>
        <v/>
      </c>
      <c r="AJ6" s="128" t="str">
        <f>IF(OR(ISBLANK('MH01'!AI9),ISERROR('MH01'!AI9)),"",'MH01'!AI9)</f>
        <v/>
      </c>
      <c r="AK6" s="128" t="str">
        <f>IF(OR(ISBLANK('MH01'!AJ9),ISERROR('MH01'!AJ9)),"",'MH01'!AJ9)</f>
        <v/>
      </c>
      <c r="AL6" s="128" t="str">
        <f>IF(OR(ISBLANK('MH01'!AK9),ISERROR('MH01'!AK9)),"",'MH01'!AK9)</f>
        <v/>
      </c>
      <c r="AM6" s="122" t="str">
        <f>IF(OR(ISBLANK('MH01'!AL9),ISERROR('MH01'!AL9)),"",'MH01'!AL9)</f>
        <v/>
      </c>
      <c r="AN6" s="122" t="str">
        <f>IF(OR(ISBLANK('MH01'!AM9),ISERROR('MH01'!AM9)),"",'MH01'!AM9)</f>
        <v/>
      </c>
      <c r="AO6" s="122" t="str">
        <f>IF(OR(ISBLANK('MH01'!AN9),ISERROR('MH01'!AN9)),"",'MH01'!AN9)</f>
        <v/>
      </c>
      <c r="AP6" s="122" t="str">
        <f>IF(OR(ISBLANK('MH01'!AO9),ISERROR('MH01'!AO9)),"",'MH01'!AO9)</f>
        <v/>
      </c>
      <c r="AQ6" s="122" t="str">
        <f>IF(OR(ISBLANK('MH01'!AP9),ISERROR('MH01'!AP9)),"",'MH01'!AP9)</f>
        <v/>
      </c>
      <c r="AR6" s="122" t="str">
        <f>IF(OR(ISBLANK('MH01'!AQ9),ISERROR('MH01'!AQ9)),"",'MH01'!AQ9)</f>
        <v/>
      </c>
      <c r="AS6" s="122" t="str">
        <f>IF(OR(ISBLANK('MH01'!AR9),ISERROR('MH01'!AR9)),"",'MH01'!AR9)</f>
        <v/>
      </c>
      <c r="AT6" s="122" t="str">
        <f>IF(OR(ISBLANK('MH01'!AS9),ISERROR('MH01'!AS9)),"",'MH01'!AS9)</f>
        <v/>
      </c>
      <c r="AU6" s="122" t="str">
        <f>IF(OR(ISBLANK('MH01'!AT9),ISERROR('MH01'!AT9)),"",'MH01'!AT9)</f>
        <v/>
      </c>
      <c r="AV6" s="122" t="str">
        <f>IF(OR(ISBLANK('MH01'!AU9),ISERROR('MH01'!AU9)),"",'MH01'!AU9)</f>
        <v/>
      </c>
      <c r="AW6" s="122" t="str">
        <f>IF(OR(ISBLANK('MH01'!AV9),ISERROR('MH01'!AV9)),"",'MH01'!AV9)</f>
        <v/>
      </c>
      <c r="AX6" s="122" t="str">
        <f>IF(OR(ISBLANK('MH01'!AW9),ISERROR('MH01'!AW9)),"",'MH01'!AW9)</f>
        <v/>
      </c>
      <c r="AY6" s="122" t="str">
        <f>IF(OR(ISBLANK('MH01'!AX9),ISERROR('MH01'!AX9)),"",'MH01'!AX9)</f>
        <v/>
      </c>
      <c r="AZ6" s="122" t="str">
        <f>IF(OR(ISBLANK('MH01'!AY9),ISERROR('MH01'!AY9)),"",'MH01'!AY9)</f>
        <v/>
      </c>
      <c r="BA6" s="122" t="str">
        <f>IF(OR(ISBLANK('MH01'!AZ9),ISERROR('MH01'!AZ9)),"",'MH01'!AZ9)</f>
        <v/>
      </c>
      <c r="BB6" s="122" t="str">
        <f>IF(OR(ISBLANK('MH01'!BA9),ISERROR('MH01'!BA9)),"",'MH01'!BA9)</f>
        <v/>
      </c>
      <c r="BC6" s="122" t="str">
        <f>IF(OR(ISBLANK('MH01'!BB9),ISERROR('MH01'!BB9)),"",'MH01'!BB9)</f>
        <v/>
      </c>
    </row>
    <row r="7" spans="1:55" ht="12.75" customHeight="1">
      <c r="B7" s="234">
        <f>IF(OR(ISBLANK('MH01'!A10),ISERROR('MH01'!A10)),"",'MH01'!A10)</f>
        <v>3</v>
      </c>
      <c r="C7" s="216">
        <v>30.2</v>
      </c>
      <c r="D7" s="139">
        <f>IF(OR(ISBLANK('MH01'!D10),ISERROR('MH01'!D10)),"",'MH01'!D10)</f>
        <v>21.9</v>
      </c>
      <c r="E7" s="140">
        <f>IF(OR(ISBLANK('MH01'!E10),ISERROR('MH01'!E10)),"",'MH01'!E10)</f>
        <v>912.04</v>
      </c>
      <c r="F7" s="141">
        <f>IF(OR(ISBLANK('MH01'!F10),ISERROR('MH01'!F10)),"",'MH01'!F10)</f>
        <v>3.4078419243808238</v>
      </c>
      <c r="G7" s="141"/>
      <c r="H7" s="497"/>
      <c r="I7" s="151" t="str">
        <f>IF(OR(ISBLANK('MH01'!I10),ISERROR('MH01'!I10)),"",'MH01'!I10)</f>
        <v>Mediana</v>
      </c>
      <c r="J7" s="152" t="str">
        <f>IF(OR(ISBLANK('MH01'!J10),ISERROR('MH01'!J10)),"",'MH01'!J10)</f>
        <v>=</v>
      </c>
      <c r="K7" s="247">
        <f>IF(OR(ISBLANK('MH01'!K10),ISERROR('MH01'!K10)),"",'MH01'!K10)</f>
        <v>29.7</v>
      </c>
      <c r="L7" s="144"/>
      <c r="M7" s="128" t="str">
        <f>IF(OR(ISBLANK('MH01'!M10),ISERROR('MH01'!M10)),"",'MH01'!M10)</f>
        <v>Media Geométrica</v>
      </c>
      <c r="N7" s="144"/>
      <c r="O7" s="186">
        <f>IF(OR(ISBLANK('MH01'!O10),ISERROR('MH01'!O10)),"",'MH01'!O10)</f>
        <v>29.113110415373885</v>
      </c>
      <c r="P7" s="416"/>
      <c r="Q7" s="122" t="str">
        <f>IF(OR(ISBLANK('MH01'!P10),ISERROR('MH01'!P10)),"",'MH01'!P10)</f>
        <v/>
      </c>
      <c r="R7" s="122" t="str">
        <f>IF(OR(ISBLANK('MH01'!Q10),ISERROR('MH01'!Q10)),"",'MH01'!Q10)</f>
        <v>Con cpc (S/N)</v>
      </c>
      <c r="S7" s="126" t="str">
        <f>IF(OR(ISBLANK('MH01'!R10),ISERROR('MH01'!R10)),"",'MH01'!R10)</f>
        <v>=</v>
      </c>
      <c r="T7" s="108" t="s">
        <v>204</v>
      </c>
      <c r="U7" s="511" t="str">
        <f>IF(OR(ISBLANK('MH01'!Q38),ISERROR('MH01'!Q38)),"",'MH01'!Q38)</f>
        <v>Scott:</v>
      </c>
      <c r="V7" s="511">
        <f>IF(OR(ISBLANK('MH01'!T38),ISERROR('MH01'!T38)),"",'MH01'!T38)</f>
        <v>7</v>
      </c>
      <c r="W7" s="122"/>
      <c r="Y7" s="153" t="str">
        <f>IF(OR(ISBLANK('MH01'!X10),ISERROR('MH01'!X10)),"",'MH01'!X10)</f>
        <v>Clase</v>
      </c>
      <c r="Z7" s="153" t="str">
        <f>IF(OR(ISBLANK('MH01'!Y10),ISERROR('MH01'!Y10)),"",'MH01'!Y10)</f>
        <v>Lim Inf</v>
      </c>
      <c r="AA7" s="153" t="str">
        <f>IF(OR(ISBLANK('MH01'!Z10),ISERROR('MH01'!Z10)),"",'MH01'!Z10)</f>
        <v>Lim Sup</v>
      </c>
      <c r="AB7" s="153" t="str">
        <f>IF(OR(ISBLANK('MH01'!AA10),ISERROR('MH01'!AA10)),"",'MH01'!AA10)</f>
        <v>Lreal-</v>
      </c>
      <c r="AC7" s="153" t="str">
        <f>IF(OR(ISBLANK('MH01'!AB10),ISERROR('MH01'!AB10)),"",'MH01'!AB10)</f>
        <v>Lreal+</v>
      </c>
      <c r="AD7" s="153" t="str">
        <f>IF(OR(ISBLANK('MH01'!AC10),ISERROR('MH01'!AC10)),"",'MH01'!AC10)</f>
        <v>Marca</v>
      </c>
      <c r="AE7" s="153" t="str">
        <f>IF(OR(ISBLANK('MH01'!AD10),ISERROR('MH01'!AD10)),"",'MH01'!AD10)</f>
        <v>fi</v>
      </c>
      <c r="AF7" s="153" t="str">
        <f>IF(OR(ISBLANK('MH01'!AE10),ISERROR('MH01'!AE10)),"",'MH01'!AE10)</f>
        <v>Fi</v>
      </c>
      <c r="AG7" s="137"/>
      <c r="AH7" s="154" t="str">
        <f>IF(OR(ISBLANK('MH01'!AG10),ISERROR('MH01'!AG10)),"",'MH01'!AG10)</f>
        <v>flag</v>
      </c>
      <c r="AI7" s="128" t="str">
        <f>IF(OR(ISBLANK('MH01'!AH10),ISERROR('MH01'!AH10)),"",'MH01'!AH10)</f>
        <v/>
      </c>
      <c r="AJ7" s="128" t="str">
        <f>IF(OR(ISBLANK('MH01'!AI10),ISERROR('MH01'!AI10)),"",'MH01'!AI10)</f>
        <v/>
      </c>
      <c r="AK7" s="128" t="str">
        <f>IF(OR(ISBLANK('MH01'!AJ10),ISERROR('MH01'!AJ10)),"",'MH01'!AJ10)</f>
        <v/>
      </c>
      <c r="AL7" s="128" t="str">
        <f>IF(OR(ISBLANK('MH01'!AK10),ISERROR('MH01'!AK10)),"",'MH01'!AK10)</f>
        <v/>
      </c>
      <c r="AM7" s="122" t="str">
        <f>IF(OR(ISBLANK('MH01'!AL10),ISERROR('MH01'!AL10)),"",'MH01'!AL10)</f>
        <v/>
      </c>
      <c r="AN7" s="122" t="str">
        <f>IF(OR(ISBLANK('MH01'!AM10),ISERROR('MH01'!AM10)),"",'MH01'!AM10)</f>
        <v/>
      </c>
      <c r="AO7" s="122" t="str">
        <f>IF(OR(ISBLANK('MH01'!AN10),ISERROR('MH01'!AN10)),"",'MH01'!AN10)</f>
        <v/>
      </c>
      <c r="AP7" s="122" t="str">
        <f>IF(OR(ISBLANK('MH01'!AO10),ISERROR('MH01'!AO10)),"",'MH01'!AO10)</f>
        <v/>
      </c>
      <c r="AQ7" s="122" t="str">
        <f>IF(OR(ISBLANK('MH01'!AP10),ISERROR('MH01'!AP10)),"",'MH01'!AP10)</f>
        <v/>
      </c>
      <c r="AR7" s="122" t="str">
        <f>IF(OR(ISBLANK('MH01'!AQ10),ISERROR('MH01'!AQ10)),"",'MH01'!AQ10)</f>
        <v/>
      </c>
      <c r="AS7" s="122" t="str">
        <f>IF(OR(ISBLANK('MH01'!AR10),ISERROR('MH01'!AR10)),"",'MH01'!AR10)</f>
        <v/>
      </c>
      <c r="AT7" s="122" t="str">
        <f>IF(OR(ISBLANK('MH01'!AS10),ISERROR('MH01'!AS10)),"",'MH01'!AS10)</f>
        <v/>
      </c>
      <c r="AU7" s="122" t="str">
        <f>IF(OR(ISBLANK('MH01'!AT10),ISERROR('MH01'!AT10)),"",'MH01'!AT10)</f>
        <v/>
      </c>
      <c r="AV7" s="122" t="str">
        <f>IF(OR(ISBLANK('MH01'!AU10),ISERROR('MH01'!AU10)),"",'MH01'!AU10)</f>
        <v/>
      </c>
      <c r="AW7" s="122" t="str">
        <f>IF(OR(ISBLANK('MH01'!AV10),ISERROR('MH01'!AV10)),"",'MH01'!AV10)</f>
        <v/>
      </c>
      <c r="AX7" s="122" t="str">
        <f>IF(OR(ISBLANK('MH01'!AW10),ISERROR('MH01'!AW10)),"",'MH01'!AW10)</f>
        <v/>
      </c>
      <c r="AY7" s="122" t="str">
        <f>IF(OR(ISBLANK('MH01'!AX10),ISERROR('MH01'!AX10)),"",'MH01'!AX10)</f>
        <v/>
      </c>
      <c r="AZ7" s="122" t="str">
        <f>IF(OR(ISBLANK('MH01'!AY10),ISERROR('MH01'!AY10)),"",'MH01'!AY10)</f>
        <v/>
      </c>
      <c r="BA7" s="122" t="str">
        <f>IF(OR(ISBLANK('MH01'!AZ10),ISERROR('MH01'!AZ10)),"",'MH01'!AZ10)</f>
        <v/>
      </c>
      <c r="BB7" s="122" t="str">
        <f>IF(OR(ISBLANK('MH01'!BA10),ISERROR('MH01'!BA10)),"",'MH01'!BA10)</f>
        <v/>
      </c>
      <c r="BC7" s="122" t="str">
        <f>IF(OR(ISBLANK('MH01'!BB10),ISERROR('MH01'!BB10)),"",'MH01'!BB10)</f>
        <v/>
      </c>
    </row>
    <row r="8" spans="1:55" ht="12.75" customHeight="1">
      <c r="B8" s="234">
        <f>IF(OR(ISBLANK('MH01'!A11),ISERROR('MH01'!A11)),"",'MH01'!A11)</f>
        <v>4</v>
      </c>
      <c r="C8" s="216">
        <v>20.399999999999999</v>
      </c>
      <c r="D8" s="139">
        <f>IF(OR(ISBLANK('MH01'!D11),ISERROR('MH01'!D11)),"",'MH01'!D11)</f>
        <v>24.8</v>
      </c>
      <c r="E8" s="140">
        <f>IF(OR(ISBLANK('MH01'!E11),ISERROR('MH01'!E11)),"",'MH01'!E11)</f>
        <v>416.15999999999997</v>
      </c>
      <c r="F8" s="141">
        <f>IF(OR(ISBLANK('MH01'!F11),ISERROR('MH01'!F11)),"",'MH01'!F11)</f>
        <v>3.0155349008501706</v>
      </c>
      <c r="G8" s="141"/>
      <c r="H8" s="406" t="str">
        <f>IF(OR(ISBLANK('MH01'!H11),ISERROR('MH01'!H11)),"",'MH01'!H11)</f>
        <v/>
      </c>
      <c r="I8" s="144" t="str">
        <f>IF(OR(ISBLANK('MH01'!I11),ISERROR('MH01'!I11)),"",'MH01'!I11)</f>
        <v>Var</v>
      </c>
      <c r="J8" s="126" t="str">
        <f>IF(OR(ISBLANK('MH01'!J11),ISERROR('MH01'!J11)),"",'MH01'!J11)</f>
        <v>=</v>
      </c>
      <c r="K8" s="248">
        <f>IF(OR(ISBLANK('MH01'!K11),ISERROR('MH01'!K11)),"",'MH01'!K11)</f>
        <v>31.991948051947904</v>
      </c>
      <c r="L8" s="144"/>
      <c r="M8" s="128" t="str">
        <f>IF(OR(ISBLANK('MH01'!M11),ISERROR('MH01'!M11)),"",'MH01'!M11)</f>
        <v>Media Armónica</v>
      </c>
      <c r="N8" s="144"/>
      <c r="O8" s="498">
        <f>IF(OR(ISBLANK('MH01'!O11),ISERROR('MH01'!O11)),"",'MH01'!O11)</f>
        <v>28.583787286928896</v>
      </c>
      <c r="P8" s="417"/>
      <c r="Q8" s="149" t="str">
        <f>IF(OR(ISBLANK('MH01'!P11),ISERROR('MH01'!P11)),"",'MH01'!P11)</f>
        <v/>
      </c>
      <c r="R8" s="489" t="str">
        <f>'MH01'!T10</f>
        <v/>
      </c>
      <c r="S8" s="152"/>
      <c r="T8" s="160"/>
      <c r="U8" s="512" t="str">
        <f>IF(OR(ISBLANK('MH01'!Q39),ISERROR('MH01'!Q39)),"",'MH01'!Q39)</f>
        <v>Diaconis:</v>
      </c>
      <c r="V8" s="512">
        <f>IF(OR(ISBLANK('MH01'!T39),ISERROR('MH01'!T39)),"",'MH01'!T39)</f>
        <v>5</v>
      </c>
      <c r="W8" s="160" t="str">
        <f>IF(OR(ISBLANK('MH01'!V11),ISERROR('MH01'!V11)),"",'MH01'!V11)</f>
        <v/>
      </c>
      <c r="Y8" s="156">
        <f ca="1">IF(OR(ISBLANK('MH01'!X11),ISERROR('MH01'!X11)),"",'MH01'!X11)</f>
        <v>1</v>
      </c>
      <c r="Z8" s="156">
        <f ca="1">IF(OR(ISBLANK('MH01'!Y11),ISERROR('MH01'!Y11)),"",'MH01'!Y11)</f>
        <v>19</v>
      </c>
      <c r="AA8" s="156">
        <f ca="1">IF(OR(ISBLANK('MH01'!Z11),ISERROR('MH01'!Z11)),"",'MH01'!Z11)</f>
        <v>22</v>
      </c>
      <c r="AB8" s="156">
        <f ca="1">IF(OR(ISBLANK('MH01'!AA11),ISERROR('MH01'!AA11)),"",'MH01'!AA11)</f>
        <v>18.5</v>
      </c>
      <c r="AC8" s="156">
        <f ca="1">IF(OR(ISBLANK('MH01'!AB11),ISERROR('MH01'!AB11)),"",'MH01'!AB11)</f>
        <v>22.5</v>
      </c>
      <c r="AD8" s="156">
        <f ca="1">IF(OR(ISBLANK('MH01'!AC11),ISERROR('MH01'!AC11)),"",'MH01'!AC11)</f>
        <v>20.25</v>
      </c>
      <c r="AE8" s="156">
        <f ca="1">IF(OR(ISBLANK('MH01'!AD11),ISERROR('MH01'!AD11)),"",'MH01'!AD11)</f>
        <v>3</v>
      </c>
      <c r="AF8" s="156">
        <f ca="1">IF(OR(ISBLANK('MH01'!AE11),ISERROR('MH01'!AE11)),"",'MH01'!AE11)</f>
        <v>3</v>
      </c>
      <c r="AG8" s="156"/>
      <c r="AH8" s="157">
        <f ca="1">IF(OR(ISBLANK('MH01'!AG11),ISERROR('MH01'!AG11)),"",'MH01'!AG11)</f>
        <v>1</v>
      </c>
      <c r="AI8" s="128" t="str">
        <f>IF(OR(ISBLANK('MH01'!AH11),ISERROR('MH01'!AH11)),"",'MH01'!AH11)</f>
        <v/>
      </c>
      <c r="AJ8" s="128" t="str">
        <f>IF(OR(ISBLANK('MH01'!AI11),ISERROR('MH01'!AI11)),"",'MH01'!AI11)</f>
        <v/>
      </c>
      <c r="AK8" s="128" t="str">
        <f>IF(OR(ISBLANK('MH01'!AJ11),ISERROR('MH01'!AJ11)),"",'MH01'!AJ11)</f>
        <v/>
      </c>
      <c r="AL8" s="128" t="str">
        <f>IF(OR(ISBLANK('MH01'!AK11),ISERROR('MH01'!AK11)),"",'MH01'!AK11)</f>
        <v/>
      </c>
      <c r="AM8" s="122" t="str">
        <f>IF(OR(ISBLANK('MH01'!AL11),ISERROR('MH01'!AL11)),"",'MH01'!AL11)</f>
        <v/>
      </c>
      <c r="AN8" s="122" t="str">
        <f>IF(OR(ISBLANK('MH01'!AM11),ISERROR('MH01'!AM11)),"",'MH01'!AM11)</f>
        <v/>
      </c>
      <c r="AO8" s="122" t="str">
        <f>IF(OR(ISBLANK('MH01'!AN11),ISERROR('MH01'!AN11)),"",'MH01'!AN11)</f>
        <v/>
      </c>
      <c r="AP8" s="122" t="str">
        <f>IF(OR(ISBLANK('MH01'!AO11),ISERROR('MH01'!AO11)),"",'MH01'!AO11)</f>
        <v/>
      </c>
      <c r="AQ8" s="122" t="str">
        <f>IF(OR(ISBLANK('MH01'!AP11),ISERROR('MH01'!AP11)),"",'MH01'!AP11)</f>
        <v/>
      </c>
      <c r="AR8" s="122" t="str">
        <f>IF(OR(ISBLANK('MH01'!AQ11),ISERROR('MH01'!AQ11)),"",'MH01'!AQ11)</f>
        <v/>
      </c>
      <c r="AS8" s="122" t="str">
        <f>IF(OR(ISBLANK('MH01'!AR11),ISERROR('MH01'!AR11)),"",'MH01'!AR11)</f>
        <v/>
      </c>
      <c r="AT8" s="122" t="str">
        <f>IF(OR(ISBLANK('MH01'!AS11),ISERROR('MH01'!AS11)),"",'MH01'!AS11)</f>
        <v/>
      </c>
      <c r="AU8" s="122" t="str">
        <f>IF(OR(ISBLANK('MH01'!AT11),ISERROR('MH01'!AT11)),"",'MH01'!AT11)</f>
        <v/>
      </c>
      <c r="AV8" s="122" t="str">
        <f>IF(OR(ISBLANK('MH01'!AU11),ISERROR('MH01'!AU11)),"",'MH01'!AU11)</f>
        <v/>
      </c>
      <c r="AW8" s="122" t="str">
        <f>IF(OR(ISBLANK('MH01'!AV11),ISERROR('MH01'!AV11)),"",'MH01'!AV11)</f>
        <v/>
      </c>
      <c r="AX8" s="122" t="str">
        <f>IF(OR(ISBLANK('MH01'!AW11),ISERROR('MH01'!AW11)),"",'MH01'!AW11)</f>
        <v/>
      </c>
      <c r="AY8" s="122" t="str">
        <f>IF(OR(ISBLANK('MH01'!AX11),ISERROR('MH01'!AX11)),"",'MH01'!AX11)</f>
        <v/>
      </c>
      <c r="AZ8" s="122" t="str">
        <f>IF(OR(ISBLANK('MH01'!AY11),ISERROR('MH01'!AY11)),"",'MH01'!AY11)</f>
        <v/>
      </c>
      <c r="BA8" s="122" t="str">
        <f>IF(OR(ISBLANK('MH01'!AZ11),ISERROR('MH01'!AZ11)),"",'MH01'!AZ11)</f>
        <v/>
      </c>
      <c r="BB8" s="122" t="str">
        <f>IF(OR(ISBLANK('MH01'!BA11),ISERROR('MH01'!BA11)),"",'MH01'!BA11)</f>
        <v/>
      </c>
      <c r="BC8" s="122" t="str">
        <f>IF(OR(ISBLANK('MH01'!BB11),ISERROR('MH01'!BB11)),"",'MH01'!BB11)</f>
        <v/>
      </c>
    </row>
    <row r="9" spans="1:55" ht="12.75" customHeight="1">
      <c r="B9" s="234">
        <f>IF(OR(ISBLANK('MH01'!A12),ISERROR('MH01'!A12)),"",'MH01'!A12)</f>
        <v>5</v>
      </c>
      <c r="C9" s="216">
        <v>25.2</v>
      </c>
      <c r="D9" s="139">
        <f>IF(OR(ISBLANK('MH01'!D12),ISERROR('MH01'!D12)),"",'MH01'!D12)</f>
        <v>25.1</v>
      </c>
      <c r="E9" s="140">
        <f>IF(OR(ISBLANK('MH01'!E12),ISERROR('MH01'!E12)),"",'MH01'!E12)</f>
        <v>635.04</v>
      </c>
      <c r="F9" s="141">
        <f>IF(OR(ISBLANK('MH01'!F12),ISERROR('MH01'!F12)),"",'MH01'!F12)</f>
        <v>3.2268439945173775</v>
      </c>
      <c r="G9" s="141"/>
      <c r="H9" s="127" t="str">
        <f>IF(OR(ISBLANK('MH01'!H12),ISERROR('MH01'!H12)),"",'MH01'!H12)</f>
        <v/>
      </c>
      <c r="I9" s="121" t="str">
        <f>IF(OR(ISBLANK('MH01'!I12),ISERROR('MH01'!I12)),"",'MH01'!I12)</f>
        <v>DT</v>
      </c>
      <c r="J9" s="148" t="str">
        <f>IF(OR(ISBLANK('MH01'!J12),ISERROR('MH01'!J12)),"",'MH01'!J12)</f>
        <v>=</v>
      </c>
      <c r="K9" s="410">
        <f>IF(OR(ISBLANK('MH01'!K12),ISERROR('MH01'!K12)),"",'MH01'!K12)</f>
        <v>5.6561425063330839</v>
      </c>
      <c r="L9" s="144"/>
      <c r="M9" s="122" t="str">
        <f>IF(OR(ISBLANK('MH01'!M12),ISERROR('MH01'!M12)),"",'MH01'!M12)</f>
        <v/>
      </c>
      <c r="N9" s="122" t="str">
        <f>IF(OR(ISBLANK('MH01'!N12),ISERROR('MH01'!N12)),"",'MH01'!N12)</f>
        <v/>
      </c>
      <c r="O9" s="122" t="str">
        <f>IF(OR(ISBLANK('MH01'!O12),ISERROR('MH01'!O12)),"",'MH01'!O12)</f>
        <v/>
      </c>
      <c r="Q9" s="155" t="str">
        <f>IF(OR(ISBLANK('MH01'!P12),ISERROR('MH01'!P12)),"",'MH01'!P12)</f>
        <v/>
      </c>
      <c r="R9" s="145" t="str">
        <f>IF(OR(ISBLANK('MH01'!Q12),ISERROR('MH01'!Q12)),"",'MH01'!Q12)</f>
        <v>- Posibilidades</v>
      </c>
      <c r="T9" s="122" t="str">
        <f>IF(OR(ISBLANK('MH01'!S12),ISERROR('MH01'!S12)),"",'MH01'!S12)</f>
        <v/>
      </c>
      <c r="U9" s="122" t="str">
        <f>IF(OR(ISBLANK('MH01'!T12),ISERROR('MH01'!T12)),"",'MH01'!T12)</f>
        <v/>
      </c>
      <c r="V9" s="122" t="str">
        <f>IF(OR(ISBLANK('MH01'!U12),ISERROR('MH01'!U12)),"",'MH01'!U12)</f>
        <v/>
      </c>
      <c r="W9" s="128" t="str">
        <f>IF(OR(ISBLANK('MH01'!V12),ISERROR('MH01'!V12)),"",'MH01'!V12)</f>
        <v/>
      </c>
      <c r="Y9" s="156">
        <f ca="1">IF(OR(ISBLANK('MH01'!X12),ISERROR('MH01'!X12)),"",'MH01'!X12)</f>
        <v>2</v>
      </c>
      <c r="Z9" s="156">
        <f ca="1">IF(OR(ISBLANK('MH01'!Y12),ISERROR('MH01'!Y12)),"",'MH01'!Y12)</f>
        <v>23</v>
      </c>
      <c r="AA9" s="156">
        <f ca="1">IF(OR(ISBLANK('MH01'!Z12),ISERROR('MH01'!Z12)),"",'MH01'!Z12)</f>
        <v>26</v>
      </c>
      <c r="AB9" s="156">
        <f ca="1">IF(OR(ISBLANK('MH01'!AA12),ISERROR('MH01'!AA12)),"",'MH01'!AA12)</f>
        <v>22.5</v>
      </c>
      <c r="AC9" s="156">
        <f ca="1">IF(OR(ISBLANK('MH01'!AB12),ISERROR('MH01'!AB12)),"",'MH01'!AB12)</f>
        <v>26.5</v>
      </c>
      <c r="AD9" s="156">
        <f ca="1">IF(OR(ISBLANK('MH01'!AC12),ISERROR('MH01'!AC12)),"",'MH01'!AC12)</f>
        <v>24.25</v>
      </c>
      <c r="AE9" s="156">
        <f ca="1">IF(OR(ISBLANK('MH01'!AD12),ISERROR('MH01'!AD12)),"",'MH01'!AD12)</f>
        <v>5</v>
      </c>
      <c r="AF9" s="156">
        <f ca="1">IF(OR(ISBLANK('MH01'!AE12),ISERROR('MH01'!AE12)),"",'MH01'!AE12)</f>
        <v>8</v>
      </c>
      <c r="AG9" s="156"/>
      <c r="AH9" s="157">
        <f ca="1">IF(OR(ISBLANK('MH01'!AG12),ISERROR('MH01'!AG12)),"",'MH01'!AG12)</f>
        <v>1</v>
      </c>
      <c r="AI9" s="128" t="str">
        <f>IF(OR(ISBLANK('MH01'!AH12),ISERROR('MH01'!AH12)),"",'MH01'!AH12)</f>
        <v/>
      </c>
      <c r="AJ9" s="128" t="str">
        <f>IF(OR(ISBLANK('MH01'!AI12),ISERROR('MH01'!AI12)),"",'MH01'!AI12)</f>
        <v/>
      </c>
      <c r="AK9" s="128" t="str">
        <f>IF(OR(ISBLANK('MH01'!AJ12),ISERROR('MH01'!AJ12)),"",'MH01'!AJ12)</f>
        <v/>
      </c>
      <c r="AL9" s="128" t="str">
        <f>IF(OR(ISBLANK('MH01'!AK12),ISERROR('MH01'!AK12)),"",'MH01'!AK12)</f>
        <v/>
      </c>
      <c r="AM9" s="122" t="str">
        <f>IF(OR(ISBLANK('MH01'!AL12),ISERROR('MH01'!AL12)),"",'MH01'!AL12)</f>
        <v/>
      </c>
      <c r="AN9" s="122" t="str">
        <f>IF(OR(ISBLANK('MH01'!AM12),ISERROR('MH01'!AM12)),"",'MH01'!AM12)</f>
        <v/>
      </c>
      <c r="AO9" s="122" t="str">
        <f>IF(OR(ISBLANK('MH01'!AN12),ISERROR('MH01'!AN12)),"",'MH01'!AN12)</f>
        <v/>
      </c>
      <c r="AP9" s="122" t="str">
        <f>IF(OR(ISBLANK('MH01'!AO12),ISERROR('MH01'!AO12)),"",'MH01'!AO12)</f>
        <v/>
      </c>
      <c r="AQ9" s="122" t="str">
        <f>IF(OR(ISBLANK('MH01'!AP12),ISERROR('MH01'!AP12)),"",'MH01'!AP12)</f>
        <v/>
      </c>
      <c r="AR9" s="122" t="str">
        <f>IF(OR(ISBLANK('MH01'!AQ12),ISERROR('MH01'!AQ12)),"",'MH01'!AQ12)</f>
        <v/>
      </c>
      <c r="AS9" s="122" t="str">
        <f>IF(OR(ISBLANK('MH01'!AR12),ISERROR('MH01'!AR12)),"",'MH01'!AR12)</f>
        <v/>
      </c>
      <c r="AT9" s="122" t="str">
        <f>IF(OR(ISBLANK('MH01'!AS12),ISERROR('MH01'!AS12)),"",'MH01'!AS12)</f>
        <v/>
      </c>
      <c r="AU9" s="122" t="str">
        <f>IF(OR(ISBLANK('MH01'!AT12),ISERROR('MH01'!AT12)),"",'MH01'!AT12)</f>
        <v/>
      </c>
      <c r="AV9" s="122" t="str">
        <f>IF(OR(ISBLANK('MH01'!AU12),ISERROR('MH01'!AU12)),"",'MH01'!AU12)</f>
        <v/>
      </c>
      <c r="AW9" s="122" t="str">
        <f>IF(OR(ISBLANK('MH01'!AV12),ISERROR('MH01'!AV12)),"",'MH01'!AV12)</f>
        <v/>
      </c>
      <c r="AX9" s="122" t="str">
        <f>IF(OR(ISBLANK('MH01'!AW12),ISERROR('MH01'!AW12)),"",'MH01'!AW12)</f>
        <v/>
      </c>
      <c r="AY9" s="122" t="str">
        <f>IF(OR(ISBLANK('MH01'!AX12),ISERROR('MH01'!AX12)),"",'MH01'!AX12)</f>
        <v/>
      </c>
      <c r="AZ9" s="122" t="str">
        <f>IF(OR(ISBLANK('MH01'!AY12),ISERROR('MH01'!AY12)),"",'MH01'!AY12)</f>
        <v/>
      </c>
      <c r="BA9" s="122" t="str">
        <f>IF(OR(ISBLANK('MH01'!AZ12),ISERROR('MH01'!AZ12)),"",'MH01'!AZ12)</f>
        <v/>
      </c>
      <c r="BB9" s="122" t="str">
        <f>IF(OR(ISBLANK('MH01'!BA12),ISERROR('MH01'!BA12)),"",'MH01'!BA12)</f>
        <v/>
      </c>
      <c r="BC9" s="122" t="str">
        <f>IF(OR(ISBLANK('MH01'!BB12),ISERROR('MH01'!BB12)),"",'MH01'!BB12)</f>
        <v/>
      </c>
    </row>
    <row r="10" spans="1:55" ht="12.75" customHeight="1">
      <c r="B10" s="234">
        <f>IF(OR(ISBLANK('MH01'!A13),ISERROR('MH01'!A13)),"",'MH01'!A13)</f>
        <v>6</v>
      </c>
      <c r="C10" s="216">
        <v>25.5</v>
      </c>
      <c r="D10" s="139">
        <f>IF(OR(ISBLANK('MH01'!D13),ISERROR('MH01'!D13)),"",'MH01'!D13)</f>
        <v>25.2</v>
      </c>
      <c r="E10" s="140">
        <f>IF(OR(ISBLANK('MH01'!E13),ISERROR('MH01'!E13)),"",'MH01'!E13)</f>
        <v>650.25</v>
      </c>
      <c r="F10" s="141">
        <f>IF(OR(ISBLANK('MH01'!F13),ISERROR('MH01'!F13)),"",'MH01'!F13)</f>
        <v>3.2386784521643803</v>
      </c>
      <c r="G10" s="141"/>
      <c r="H10" s="127" t="str">
        <f>IF(OR(ISBLANK('MH01'!H13),ISERROR('MH01'!H13)),"",'MH01'!H13)</f>
        <v/>
      </c>
      <c r="I10" s="158" t="str">
        <f>IF(OR(ISBLANK('MH01'!I13),ISERROR('MH01'!I13)),"",'MH01'!I13)</f>
        <v>CV</v>
      </c>
      <c r="J10" s="152" t="str">
        <f>IF(OR(ISBLANK('MH01'!J13),ISERROR('MH01'!J13)),"",'MH01'!J13)</f>
        <v>=</v>
      </c>
      <c r="K10" s="249">
        <f>IF(OR(ISBLANK('MH01'!K13),ISERROR('MH01'!K13)),"",'MH01'!K13)</f>
        <v>0.19085143426277276</v>
      </c>
      <c r="L10" s="159"/>
      <c r="M10" s="144" t="str">
        <f>IF(OR(ISBLANK('MH01'!M13),ISERROR('MH01'!M13)),"",'MH01'!M13)</f>
        <v/>
      </c>
      <c r="N10" s="144" t="str">
        <f>IF(OR(ISBLANK('MH01'!N13),ISERROR('MH01'!N13)),"",'MH01'!N13)</f>
        <v/>
      </c>
      <c r="O10" s="122" t="str">
        <f>IF(OR(ISBLANK('MH01'!O13),ISERROR('MH01'!O13)),"",'MH01'!O13)</f>
        <v/>
      </c>
      <c r="Q10" s="122" t="str">
        <f>IF(OR(ISBLANK('MH01'!P13),ISERROR('MH01'!P13)),"",'MH01'!P13)</f>
        <v/>
      </c>
      <c r="R10" s="160" t="str">
        <f>IF(OR(ISBLANK('MH01'!Q13),ISERROR('MH01'!Q13)),"",'MH01'!Q13)</f>
        <v>Unidades/intervalo</v>
      </c>
      <c r="S10" s="152"/>
      <c r="T10" s="161" t="str">
        <f>IF(OR(ISBLANK('MH01'!S13),ISERROR('MH01'!S13)),"",'MH01'!S13)</f>
        <v>min-i</v>
      </c>
      <c r="U10" s="161" t="str">
        <f>IF(OR(ISBLANK('MH01'!T13),ISERROR('MH01'!T13)),"",'MH01'!T13)</f>
        <v>max+i</v>
      </c>
      <c r="V10" s="160" t="str">
        <f>IF(OR(ISBLANK('MH01'!U13),ISERROR('MH01'!U13)),"",'MH01'!U13)</f>
        <v/>
      </c>
      <c r="W10" s="162" t="str">
        <f>IF(OR(ISBLANK('MH01'!V13),ISERROR('MH01'!V13)),"",'MH01'!V13)</f>
        <v>Opcion</v>
      </c>
      <c r="Y10" s="156">
        <f ca="1">IF(OR(ISBLANK('MH01'!X13),ISERROR('MH01'!X13)),"",'MH01'!X13)</f>
        <v>3</v>
      </c>
      <c r="Z10" s="156">
        <f ca="1">IF(OR(ISBLANK('MH01'!Y13),ISERROR('MH01'!Y13)),"",'MH01'!Y13)</f>
        <v>27</v>
      </c>
      <c r="AA10" s="156">
        <f ca="1">IF(OR(ISBLANK('MH01'!Z13),ISERROR('MH01'!Z13)),"",'MH01'!Z13)</f>
        <v>30</v>
      </c>
      <c r="AB10" s="156">
        <f ca="1">IF(OR(ISBLANK('MH01'!AA13),ISERROR('MH01'!AA13)),"",'MH01'!AA13)</f>
        <v>26.5</v>
      </c>
      <c r="AC10" s="156">
        <f ca="1">IF(OR(ISBLANK('MH01'!AB13),ISERROR('MH01'!AB13)),"",'MH01'!AB13)</f>
        <v>30.5</v>
      </c>
      <c r="AD10" s="156">
        <f ca="1">IF(OR(ISBLANK('MH01'!AC13),ISERROR('MH01'!AC13)),"",'MH01'!AC13)</f>
        <v>28.25</v>
      </c>
      <c r="AE10" s="156">
        <f ca="1">IF(OR(ISBLANK('MH01'!AD13),ISERROR('MH01'!AD13)),"",'MH01'!AD13)</f>
        <v>4</v>
      </c>
      <c r="AF10" s="156">
        <f ca="1">IF(OR(ISBLANK('MH01'!AE13),ISERROR('MH01'!AE13)),"",'MH01'!AE13)</f>
        <v>12</v>
      </c>
      <c r="AG10" s="156"/>
      <c r="AH10" s="157">
        <f ca="1">IF(OR(ISBLANK('MH01'!AG13),ISERROR('MH01'!AG13)),"",'MH01'!AG13)</f>
        <v>1</v>
      </c>
      <c r="AI10" s="128" t="str">
        <f>IF(OR(ISBLANK('MH01'!AH13),ISERROR('MH01'!AH13)),"",'MH01'!AH13)</f>
        <v/>
      </c>
      <c r="AJ10" s="128" t="str">
        <f>IF(OR(ISBLANK('MH01'!AI13),ISERROR('MH01'!AI13)),"",'MH01'!AI13)</f>
        <v/>
      </c>
      <c r="AK10" s="128" t="str">
        <f>IF(OR(ISBLANK('MH01'!AJ13),ISERROR('MH01'!AJ13)),"",'MH01'!AJ13)</f>
        <v/>
      </c>
      <c r="AL10" s="128" t="str">
        <f>IF(OR(ISBLANK('MH01'!AK13),ISERROR('MH01'!AK13)),"",'MH01'!AK13)</f>
        <v/>
      </c>
      <c r="AM10" s="122" t="str">
        <f>IF(OR(ISBLANK('MH01'!AL13),ISERROR('MH01'!AL13)),"",'MH01'!AL13)</f>
        <v/>
      </c>
      <c r="AN10" s="122" t="str">
        <f>IF(OR(ISBLANK('MH01'!AM13),ISERROR('MH01'!AM13)),"",'MH01'!AM13)</f>
        <v/>
      </c>
      <c r="AO10" s="122" t="str">
        <f>IF(OR(ISBLANK('MH01'!AN13),ISERROR('MH01'!AN13)),"",'MH01'!AN13)</f>
        <v/>
      </c>
      <c r="AP10" s="122" t="str">
        <f>IF(OR(ISBLANK('MH01'!AO13),ISERROR('MH01'!AO13)),"",'MH01'!AO13)</f>
        <v/>
      </c>
      <c r="AQ10" s="122" t="str">
        <f>IF(OR(ISBLANK('MH01'!AP13),ISERROR('MH01'!AP13)),"",'MH01'!AP13)</f>
        <v/>
      </c>
      <c r="AR10" s="122" t="str">
        <f>IF(OR(ISBLANK('MH01'!AQ13),ISERROR('MH01'!AQ13)),"",'MH01'!AQ13)</f>
        <v/>
      </c>
      <c r="AS10" s="122" t="str">
        <f>IF(OR(ISBLANK('MH01'!AR13),ISERROR('MH01'!AR13)),"",'MH01'!AR13)</f>
        <v/>
      </c>
      <c r="AT10" s="122" t="str">
        <f>IF(OR(ISBLANK('MH01'!AS13),ISERROR('MH01'!AS13)),"",'MH01'!AS13)</f>
        <v/>
      </c>
      <c r="AU10" s="122" t="str">
        <f>IF(OR(ISBLANK('MH01'!AT13),ISERROR('MH01'!AT13)),"",'MH01'!AT13)</f>
        <v/>
      </c>
      <c r="AV10" s="122" t="str">
        <f>IF(OR(ISBLANK('MH01'!AU13),ISERROR('MH01'!AU13)),"",'MH01'!AU13)</f>
        <v/>
      </c>
      <c r="AW10" s="122" t="str">
        <f>IF(OR(ISBLANK('MH01'!AV13),ISERROR('MH01'!AV13)),"",'MH01'!AV13)</f>
        <v/>
      </c>
      <c r="AX10" s="122" t="str">
        <f>IF(OR(ISBLANK('MH01'!AW13),ISERROR('MH01'!AW13)),"",'MH01'!AW13)</f>
        <v/>
      </c>
      <c r="AY10" s="122" t="str">
        <f>IF(OR(ISBLANK('MH01'!AX13),ISERROR('MH01'!AX13)),"",'MH01'!AX13)</f>
        <v/>
      </c>
      <c r="AZ10" s="122" t="str">
        <f>IF(OR(ISBLANK('MH01'!AY13),ISERROR('MH01'!AY13)),"",'MH01'!AY13)</f>
        <v/>
      </c>
      <c r="BA10" s="122" t="str">
        <f>IF(OR(ISBLANK('MH01'!AZ13),ISERROR('MH01'!AZ13)),"",'MH01'!AZ13)</f>
        <v/>
      </c>
      <c r="BB10" s="122" t="str">
        <f>IF(OR(ISBLANK('MH01'!BA13),ISERROR('MH01'!BA13)),"",'MH01'!BA13)</f>
        <v/>
      </c>
      <c r="BC10" s="122" t="str">
        <f>IF(OR(ISBLANK('MH01'!BB13),ISERROR('MH01'!BB13)),"",'MH01'!BB13)</f>
        <v/>
      </c>
    </row>
    <row r="11" spans="1:55" ht="12.75" customHeight="1">
      <c r="B11" s="234">
        <f>IF(OR(ISBLANK('MH01'!A14),ISERROR('MH01'!A14)),"",'MH01'!A14)</f>
        <v>7</v>
      </c>
      <c r="C11" s="216">
        <v>29</v>
      </c>
      <c r="D11" s="139">
        <f>IF(OR(ISBLANK('MH01'!D14),ISERROR('MH01'!D14)),"",'MH01'!D14)</f>
        <v>25.5</v>
      </c>
      <c r="E11" s="140">
        <f>IF(OR(ISBLANK('MH01'!E14),ISERROR('MH01'!E14)),"",'MH01'!E14)</f>
        <v>841</v>
      </c>
      <c r="F11" s="141">
        <f>IF(OR(ISBLANK('MH01'!F14),ISERROR('MH01'!F14)),"",'MH01'!F14)</f>
        <v>3.3672958299864741</v>
      </c>
      <c r="G11" s="141"/>
      <c r="H11" s="127" t="str">
        <f>IF(OR(ISBLANK('MH01'!H14),ISERROR('MH01'!H14)),"",'MH01'!H14)</f>
        <v/>
      </c>
      <c r="I11" s="163" t="str">
        <f>IF(OR(ISBLANK('MH01'!I14),ISERROR('MH01'!I14)),"",'MH01'!I14)</f>
        <v>min</v>
      </c>
      <c r="J11" s="164" t="str">
        <f>IF(OR(ISBLANK('MH01'!J14),ISERROR('MH01'!J14)),"",'MH01'!J14)</f>
        <v>=</v>
      </c>
      <c r="K11" s="165">
        <f>IF(OR(ISBLANK('MH01'!K14),ISERROR('MH01'!K14)),"",'MH01'!K14)</f>
        <v>20.399999999999999</v>
      </c>
      <c r="L11" s="159"/>
      <c r="M11" s="144" t="str">
        <f>IF(OR(ISBLANK('MH01'!M14),ISERROR('MH01'!M14)),"",'MH01'!M14)</f>
        <v/>
      </c>
      <c r="N11" s="144" t="str">
        <f>IF(OR(ISBLANK('MH01'!N14),ISERROR('MH01'!N14)),"",'MH01'!N14)</f>
        <v/>
      </c>
      <c r="O11" s="122" t="str">
        <f>IF(OR(ISBLANK('MH01'!O14),ISERROR('MH01'!O14)),"",'MH01'!O14)</f>
        <v/>
      </c>
      <c r="Q11" s="122" t="str">
        <f>IF(OR(ISBLANK('MH01'!P14),ISERROR('MH01'!P14)),"",'MH01'!P14)</f>
        <v/>
      </c>
      <c r="R11" s="204">
        <f>IF(OR(ISBLANK('MH01'!Q14),ISERROR('MH01'!Q14)),"",'MH01'!Q14)</f>
        <v>3.8333333333333335</v>
      </c>
      <c r="S11" s="205"/>
      <c r="T11" s="206">
        <f>IF(OR(ISBLANK('MH01'!S14),ISERROR('MH01'!S14)),"",'MH01'!S14)</f>
        <v>20</v>
      </c>
      <c r="U11" s="206">
        <f>IF(OR(ISBLANK('MH01'!T14),ISERROR('MH01'!T14)),"",'MH01'!T14)</f>
        <v>42</v>
      </c>
      <c r="V11" s="205" t="str">
        <f>IF(OR(ISBLANK('MH01'!U14),ISERROR('MH01'!U14)),"",'MH01'!U14)</f>
        <v/>
      </c>
      <c r="W11" s="207">
        <f>IF(OR(ISBLANK('MH01'!V14),ISERROR('MH01'!V14)),"",'MH01'!V14)</f>
        <v>1</v>
      </c>
      <c r="Y11" s="156">
        <f ca="1">IF(OR(ISBLANK('MH01'!X14),ISERROR('MH01'!X14)),"",'MH01'!X14)</f>
        <v>4</v>
      </c>
      <c r="Z11" s="156">
        <f ca="1">IF(OR(ISBLANK('MH01'!Y14),ISERROR('MH01'!Y14)),"",'MH01'!Y14)</f>
        <v>31</v>
      </c>
      <c r="AA11" s="156">
        <f ca="1">IF(OR(ISBLANK('MH01'!Z14),ISERROR('MH01'!Z14)),"",'MH01'!Z14)</f>
        <v>34</v>
      </c>
      <c r="AB11" s="156">
        <f ca="1">IF(OR(ISBLANK('MH01'!AA14),ISERROR('MH01'!AA14)),"",'MH01'!AA14)</f>
        <v>30.5</v>
      </c>
      <c r="AC11" s="156">
        <f ca="1">IF(OR(ISBLANK('MH01'!AB14),ISERROR('MH01'!AB14)),"",'MH01'!AB14)</f>
        <v>34.5</v>
      </c>
      <c r="AD11" s="156">
        <f ca="1">IF(OR(ISBLANK('MH01'!AC14),ISERROR('MH01'!AC14)),"",'MH01'!AC14)</f>
        <v>32.25</v>
      </c>
      <c r="AE11" s="156">
        <f ca="1">IF(OR(ISBLANK('MH01'!AD14),ISERROR('MH01'!AD14)),"",'MH01'!AD14)</f>
        <v>7</v>
      </c>
      <c r="AF11" s="156">
        <f ca="1">IF(OR(ISBLANK('MH01'!AE14),ISERROR('MH01'!AE14)),"",'MH01'!AE14)</f>
        <v>19</v>
      </c>
      <c r="AG11" s="156"/>
      <c r="AH11" s="157">
        <f ca="1">IF(OR(ISBLANK('MH01'!AG14),ISERROR('MH01'!AG14)),"",'MH01'!AG14)</f>
        <v>1</v>
      </c>
      <c r="AI11" s="128" t="str">
        <f>IF(OR(ISBLANK('MH01'!AH14),ISERROR('MH01'!AH14)),"",'MH01'!AH14)</f>
        <v/>
      </c>
      <c r="AJ11" s="128" t="str">
        <f>IF(OR(ISBLANK('MH01'!AI14),ISERROR('MH01'!AI14)),"",'MH01'!AI14)</f>
        <v/>
      </c>
      <c r="AK11" s="128" t="str">
        <f>IF(OR(ISBLANK('MH01'!AJ14),ISERROR('MH01'!AJ14)),"",'MH01'!AJ14)</f>
        <v/>
      </c>
      <c r="AL11" s="128" t="str">
        <f>IF(OR(ISBLANK('MH01'!AK14),ISERROR('MH01'!AK14)),"",'MH01'!AK14)</f>
        <v/>
      </c>
      <c r="AM11" s="122" t="str">
        <f>IF(OR(ISBLANK('MH01'!AL14),ISERROR('MH01'!AL14)),"",'MH01'!AL14)</f>
        <v/>
      </c>
      <c r="AN11" s="122" t="str">
        <f>IF(OR(ISBLANK('MH01'!AM14),ISERROR('MH01'!AM14)),"",'MH01'!AM14)</f>
        <v/>
      </c>
      <c r="AO11" s="122" t="str">
        <f>IF(OR(ISBLANK('MH01'!AN14),ISERROR('MH01'!AN14)),"",'MH01'!AN14)</f>
        <v/>
      </c>
      <c r="AP11" s="122" t="str">
        <f>IF(OR(ISBLANK('MH01'!AO14),ISERROR('MH01'!AO14)),"",'MH01'!AO14)</f>
        <v/>
      </c>
      <c r="AQ11" s="122" t="str">
        <f>IF(OR(ISBLANK('MH01'!AP14),ISERROR('MH01'!AP14)),"",'MH01'!AP14)</f>
        <v/>
      </c>
      <c r="AR11" s="122" t="str">
        <f>IF(OR(ISBLANK('MH01'!AQ14),ISERROR('MH01'!AQ14)),"",'MH01'!AQ14)</f>
        <v/>
      </c>
      <c r="AS11" s="122" t="str">
        <f>IF(OR(ISBLANK('MH01'!AR14),ISERROR('MH01'!AR14)),"",'MH01'!AR14)</f>
        <v/>
      </c>
      <c r="AT11" s="122" t="str">
        <f>IF(OR(ISBLANK('MH01'!AS14),ISERROR('MH01'!AS14)),"",'MH01'!AS14)</f>
        <v/>
      </c>
      <c r="AU11" s="122" t="str">
        <f>IF(OR(ISBLANK('MH01'!AT14),ISERROR('MH01'!AT14)),"",'MH01'!AT14)</f>
        <v/>
      </c>
      <c r="AV11" s="122" t="str">
        <f>IF(OR(ISBLANK('MH01'!AU14),ISERROR('MH01'!AU14)),"",'MH01'!AU14)</f>
        <v/>
      </c>
      <c r="AW11" s="122" t="str">
        <f>IF(OR(ISBLANK('MH01'!AV14),ISERROR('MH01'!AV14)),"",'MH01'!AV14)</f>
        <v/>
      </c>
      <c r="AX11" s="122" t="str">
        <f>IF(OR(ISBLANK('MH01'!AW14),ISERROR('MH01'!AW14)),"",'MH01'!AW14)</f>
        <v/>
      </c>
      <c r="AY11" s="122" t="str">
        <f>IF(OR(ISBLANK('MH01'!AX14),ISERROR('MH01'!AX14)),"",'MH01'!AX14)</f>
        <v/>
      </c>
      <c r="AZ11" s="122" t="str">
        <f>IF(OR(ISBLANK('MH01'!AY14),ISERROR('MH01'!AY14)),"",'MH01'!AY14)</f>
        <v/>
      </c>
      <c r="BA11" s="122" t="str">
        <f>IF(OR(ISBLANK('MH01'!AZ14),ISERROR('MH01'!AZ14)),"",'MH01'!AZ14)</f>
        <v/>
      </c>
      <c r="BB11" s="122" t="str">
        <f>IF(OR(ISBLANK('MH01'!BA14),ISERROR('MH01'!BA14)),"",'MH01'!BA14)</f>
        <v/>
      </c>
      <c r="BC11" s="122" t="str">
        <f>IF(OR(ISBLANK('MH01'!BB14),ISERROR('MH01'!BB14)),"",'MH01'!BB14)</f>
        <v/>
      </c>
    </row>
    <row r="12" spans="1:55" ht="12.75" customHeight="1">
      <c r="B12" s="234">
        <f>IF(OR(ISBLANK('MH01'!A15),ISERROR('MH01'!A15)),"",'MH01'!A15)</f>
        <v>8</v>
      </c>
      <c r="C12" s="216">
        <v>32.799999999999997</v>
      </c>
      <c r="D12" s="139">
        <f>IF(OR(ISBLANK('MH01'!D15),ISERROR('MH01'!D15)),"",'MH01'!D15)</f>
        <v>25.8</v>
      </c>
      <c r="E12" s="140">
        <f>IF(OR(ISBLANK('MH01'!E15),ISERROR('MH01'!E15)),"",'MH01'!E15)</f>
        <v>1075.8399999999999</v>
      </c>
      <c r="F12" s="141">
        <f>IF(OR(ISBLANK('MH01'!F15),ISERROR('MH01'!F15)),"",'MH01'!F15)</f>
        <v>3.4904285153900978</v>
      </c>
      <c r="G12" s="141"/>
      <c r="H12" s="407" t="str">
        <f>IF(OR(ISBLANK('MH01'!H15),ISERROR('MH01'!H15)),"",'MH01'!H15)</f>
        <v/>
      </c>
      <c r="I12" s="158" t="str">
        <f>IF(OR(ISBLANK('MH01'!I15),ISERROR('MH01'!I15)),"",'MH01'!I15)</f>
        <v>max</v>
      </c>
      <c r="J12" s="152" t="str">
        <f>IF(OR(ISBLANK('MH01'!J15),ISERROR('MH01'!J15)),"",'MH01'!J15)</f>
        <v>=</v>
      </c>
      <c r="K12" s="167">
        <f>IF(OR(ISBLANK('MH01'!K15),ISERROR('MH01'!K15)),"",'MH01'!K15)</f>
        <v>41.5</v>
      </c>
      <c r="L12" s="151"/>
      <c r="M12" s="151" t="str">
        <f>IF(OR(ISBLANK('MH01'!M15),ISERROR('MH01'!M15)),"",'MH01'!M15)</f>
        <v/>
      </c>
      <c r="N12" s="151" t="str">
        <f>IF(OR(ISBLANK('MH01'!N15),ISERROR('MH01'!N15)),"",'MH01'!N15)</f>
        <v/>
      </c>
      <c r="O12" s="160" t="str">
        <f>IF(OR(ISBLANK('MH01'!O15),ISERROR('MH01'!O15)),"",'MH01'!O15)</f>
        <v/>
      </c>
      <c r="P12" s="146"/>
      <c r="Q12" s="146" t="str">
        <f>IF(OR(ISBLANK('MH01'!P15),ISERROR('MH01'!P15)),"",'MH01'!P15)</f>
        <v/>
      </c>
      <c r="R12" s="208">
        <f>IF(OR(ISBLANK('MH01'!Q15),ISERROR('MH01'!Q15)),"",'MH01'!Q15)</f>
        <v>4</v>
      </c>
      <c r="S12" s="205"/>
      <c r="T12" s="206">
        <f>IF(OR(ISBLANK('MH01'!S15),ISERROR('MH01'!S15)),"",'MH01'!S15)</f>
        <v>19</v>
      </c>
      <c r="U12" s="206">
        <f>IF(OR(ISBLANK('MH01'!T15),ISERROR('MH01'!T15)),"",'MH01'!T15)</f>
        <v>42</v>
      </c>
      <c r="V12" s="209" t="str">
        <f>IF(OR(ISBLANK('MH01'!U15),ISERROR('MH01'!U15)),"",'MH01'!U15)</f>
        <v>&lt;</v>
      </c>
      <c r="W12" s="207">
        <f>IF(OR(ISBLANK('MH01'!V15),ISERROR('MH01'!V15)),"",'MH01'!V15)</f>
        <v>2</v>
      </c>
      <c r="Y12" s="156">
        <f ca="1">IF(OR(ISBLANK('MH01'!X15),ISERROR('MH01'!X15)),"",'MH01'!X15)</f>
        <v>5</v>
      </c>
      <c r="Z12" s="156">
        <f ca="1">IF(OR(ISBLANK('MH01'!Y15),ISERROR('MH01'!Y15)),"",'MH01'!Y15)</f>
        <v>35</v>
      </c>
      <c r="AA12" s="156">
        <f ca="1">IF(OR(ISBLANK('MH01'!Z15),ISERROR('MH01'!Z15)),"",'MH01'!Z15)</f>
        <v>38</v>
      </c>
      <c r="AB12" s="156">
        <f ca="1">IF(OR(ISBLANK('MH01'!AA15),ISERROR('MH01'!AA15)),"",'MH01'!AA15)</f>
        <v>34.5</v>
      </c>
      <c r="AC12" s="156">
        <f ca="1">IF(OR(ISBLANK('MH01'!AB15),ISERROR('MH01'!AB15)),"",'MH01'!AB15)</f>
        <v>38.5</v>
      </c>
      <c r="AD12" s="156">
        <f ca="1">IF(OR(ISBLANK('MH01'!AC15),ISERROR('MH01'!AC15)),"",'MH01'!AC15)</f>
        <v>36.25</v>
      </c>
      <c r="AE12" s="156">
        <f ca="1">IF(OR(ISBLANK('MH01'!AD15),ISERROR('MH01'!AD15)),"",'MH01'!AD15)</f>
        <v>2</v>
      </c>
      <c r="AF12" s="156">
        <f ca="1">IF(OR(ISBLANK('MH01'!AE15),ISERROR('MH01'!AE15)),"",'MH01'!AE15)</f>
        <v>21</v>
      </c>
      <c r="AG12" s="156"/>
      <c r="AH12" s="157">
        <f ca="1">IF(OR(ISBLANK('MH01'!AG15),ISERROR('MH01'!AG15)),"",'MH01'!AG15)</f>
        <v>1</v>
      </c>
      <c r="AI12" s="128" t="str">
        <f>IF(OR(ISBLANK('MH01'!AH15),ISERROR('MH01'!AH15)),"",'MH01'!AH15)</f>
        <v/>
      </c>
      <c r="AJ12" s="128" t="str">
        <f>IF(OR(ISBLANK('MH01'!AI15),ISERROR('MH01'!AI15)),"",'MH01'!AI15)</f>
        <v/>
      </c>
      <c r="AK12" s="128" t="str">
        <f>IF(OR(ISBLANK('MH01'!AJ15),ISERROR('MH01'!AJ15)),"",'MH01'!AJ15)</f>
        <v/>
      </c>
      <c r="AL12" s="128" t="str">
        <f>IF(OR(ISBLANK('MH01'!AK15),ISERROR('MH01'!AK15)),"",'MH01'!AK15)</f>
        <v/>
      </c>
      <c r="AM12" s="122" t="str">
        <f>IF(OR(ISBLANK('MH01'!AL15),ISERROR('MH01'!AL15)),"",'MH01'!AL15)</f>
        <v/>
      </c>
      <c r="AN12" s="122" t="str">
        <f>IF(OR(ISBLANK('MH01'!AM15),ISERROR('MH01'!AM15)),"",'MH01'!AM15)</f>
        <v/>
      </c>
      <c r="AO12" s="122" t="str">
        <f>IF(OR(ISBLANK('MH01'!AN15),ISERROR('MH01'!AN15)),"",'MH01'!AN15)</f>
        <v/>
      </c>
      <c r="AP12" s="122" t="str">
        <f>IF(OR(ISBLANK('MH01'!AO15),ISERROR('MH01'!AO15)),"",'MH01'!AO15)</f>
        <v/>
      </c>
      <c r="AQ12" s="122" t="str">
        <f>IF(OR(ISBLANK('MH01'!AP15),ISERROR('MH01'!AP15)),"",'MH01'!AP15)</f>
        <v/>
      </c>
      <c r="AR12" s="122" t="str">
        <f>IF(OR(ISBLANK('MH01'!AQ15),ISERROR('MH01'!AQ15)),"",'MH01'!AQ15)</f>
        <v/>
      </c>
      <c r="AS12" s="122" t="str">
        <f>IF(OR(ISBLANK('MH01'!AR15),ISERROR('MH01'!AR15)),"",'MH01'!AR15)</f>
        <v/>
      </c>
      <c r="AT12" s="122" t="str">
        <f>IF(OR(ISBLANK('MH01'!AS15),ISERROR('MH01'!AS15)),"",'MH01'!AS15)</f>
        <v/>
      </c>
      <c r="AU12" s="122" t="str">
        <f>IF(OR(ISBLANK('MH01'!AT15),ISERROR('MH01'!AT15)),"",'MH01'!AT15)</f>
        <v/>
      </c>
      <c r="AV12" s="122" t="str">
        <f>IF(OR(ISBLANK('MH01'!AU15),ISERROR('MH01'!AU15)),"",'MH01'!AU15)</f>
        <v/>
      </c>
      <c r="AW12" s="122" t="str">
        <f>IF(OR(ISBLANK('MH01'!AV15),ISERROR('MH01'!AV15)),"",'MH01'!AV15)</f>
        <v/>
      </c>
      <c r="AX12" s="122" t="str">
        <f>IF(OR(ISBLANK('MH01'!AW15),ISERROR('MH01'!AW15)),"",'MH01'!AW15)</f>
        <v/>
      </c>
      <c r="AY12" s="122" t="str">
        <f>IF(OR(ISBLANK('MH01'!AX15),ISERROR('MH01'!AX15)),"",'MH01'!AX15)</f>
        <v/>
      </c>
      <c r="AZ12" s="122" t="str">
        <f>IF(OR(ISBLANK('MH01'!AY15),ISERROR('MH01'!AY15)),"",'MH01'!AY15)</f>
        <v/>
      </c>
      <c r="BA12" s="122" t="str">
        <f>IF(OR(ISBLANK('MH01'!AZ15),ISERROR('MH01'!AZ15)),"",'MH01'!AZ15)</f>
        <v/>
      </c>
      <c r="BB12" s="122" t="str">
        <f>IF(OR(ISBLANK('MH01'!BA15),ISERROR('MH01'!BA15)),"",'MH01'!BA15)</f>
        <v/>
      </c>
      <c r="BC12" s="122" t="str">
        <f>IF(OR(ISBLANK('MH01'!BB15),ISERROR('MH01'!BB15)),"",'MH01'!BB15)</f>
        <v/>
      </c>
    </row>
    <row r="13" spans="1:55" ht="12.75" customHeight="1">
      <c r="B13" s="234">
        <f>IF(OR(ISBLANK('MH01'!A16),ISERROR('MH01'!A16)),"",'MH01'!A16)</f>
        <v>9</v>
      </c>
      <c r="C13" s="216">
        <v>37.5</v>
      </c>
      <c r="D13" s="139">
        <f>IF(OR(ISBLANK('MH01'!D16),ISERROR('MH01'!D16)),"",'MH01'!D16)</f>
        <v>28.4</v>
      </c>
      <c r="E13" s="140">
        <f>IF(OR(ISBLANK('MH01'!E16),ISERROR('MH01'!E16)),"",'MH01'!E16)</f>
        <v>1406.25</v>
      </c>
      <c r="F13" s="141">
        <f>IF(OR(ISBLANK('MH01'!F16),ISERROR('MH01'!F16)),"",'MH01'!F16)</f>
        <v>3.6243409329763652</v>
      </c>
      <c r="G13" s="141"/>
      <c r="H13" s="408" t="str">
        <f>IF(OR(ISBLANK('MH01'!H16),ISERROR('MH01'!H16)),"",'MH01'!H16)</f>
        <v/>
      </c>
      <c r="I13" s="122" t="str">
        <f>IF(OR(ISBLANK('MH01'!I16),ISERROR('MH01'!I16)),"",'MH01'!I16)</f>
        <v/>
      </c>
      <c r="J13" s="126" t="str">
        <f>IF(OR(ISBLANK('MH01'!J16),ISERROR('MH01'!J16)),"",'MH01'!J16)</f>
        <v/>
      </c>
      <c r="K13" s="122" t="str">
        <f>IF(OR(ISBLANK('MH01'!K16),ISERROR('MH01'!K16)),"",'MH01'!K16)</f>
        <v/>
      </c>
      <c r="M13" s="122" t="str">
        <f>IF(OR(ISBLANK('MH01'!M16),ISERROR('MH01'!M16)),"",'MH01'!M16)</f>
        <v/>
      </c>
      <c r="N13" s="122" t="str">
        <f>IF(OR(ISBLANK('MH01'!N16),ISERROR('MH01'!N16)),"",'MH01'!N16)</f>
        <v/>
      </c>
      <c r="O13" s="122" t="str">
        <f>IF(OR(ISBLANK('MH01'!O16),ISERROR('MH01'!O16)),"",'MH01'!O16)</f>
        <v/>
      </c>
      <c r="Q13" s="122" t="str">
        <f>IF(OR(ISBLANK('MH01'!P16),ISERROR('MH01'!P16)),"",'MH01'!P16)</f>
        <v/>
      </c>
      <c r="R13" s="208">
        <f>IF(OR(ISBLANK('MH01'!Q16),ISERROR('MH01'!Q16)),"",'MH01'!Q16)</f>
        <v>4.166666666666667</v>
      </c>
      <c r="S13" s="205"/>
      <c r="T13" s="206">
        <f>IF(OR(ISBLANK('MH01'!S16),ISERROR('MH01'!S16)),"",'MH01'!S16)</f>
        <v>19</v>
      </c>
      <c r="U13" s="206">
        <f>IF(OR(ISBLANK('MH01'!T16),ISERROR('MH01'!T16)),"",'MH01'!T16)</f>
        <v>43</v>
      </c>
      <c r="V13" s="209" t="str">
        <f>IF(OR(ISBLANK('MH01'!U16),ISERROR('MH01'!U16)),"",'MH01'!U16)</f>
        <v/>
      </c>
      <c r="W13" s="207">
        <f>IF(OR(ISBLANK('MH01'!V16),ISERROR('MH01'!V16)),"",'MH01'!V16)</f>
        <v>3</v>
      </c>
      <c r="Y13" s="169">
        <f ca="1">IF(OR(ISBLANK('MH01'!X16),ISERROR('MH01'!X16)),"",'MH01'!X16)</f>
        <v>6</v>
      </c>
      <c r="Z13" s="169">
        <f ca="1">IF(OR(ISBLANK('MH01'!Y16),ISERROR('MH01'!Y16)),"",'MH01'!Y16)</f>
        <v>39</v>
      </c>
      <c r="AA13" s="169">
        <f ca="1">IF(OR(ISBLANK('MH01'!Z16),ISERROR('MH01'!Z16)),"",'MH01'!Z16)</f>
        <v>42</v>
      </c>
      <c r="AB13" s="169">
        <f ca="1">IF(OR(ISBLANK('MH01'!AA16),ISERROR('MH01'!AA16)),"",'MH01'!AA16)</f>
        <v>38.5</v>
      </c>
      <c r="AC13" s="169">
        <f ca="1">IF(OR(ISBLANK('MH01'!AB16),ISERROR('MH01'!AB16)),"",'MH01'!AB16)</f>
        <v>42.5</v>
      </c>
      <c r="AD13" s="156">
        <f ca="1">IF(OR(ISBLANK('MH01'!AC16),ISERROR('MH01'!AC16)),"",'MH01'!AC16)</f>
        <v>40.25</v>
      </c>
      <c r="AE13" s="169">
        <f ca="1">IF(OR(ISBLANK('MH01'!AD16),ISERROR('MH01'!AD16)),"",'MH01'!AD16)</f>
        <v>1</v>
      </c>
      <c r="AF13" s="169">
        <f ca="1">IF(OR(ISBLANK('MH01'!AE16),ISERROR('MH01'!AE16)),"",'MH01'!AE16)</f>
        <v>22</v>
      </c>
      <c r="AG13" s="169"/>
      <c r="AH13" s="157">
        <f ca="1">IF(OR(ISBLANK('MH01'!AG16),ISERROR('MH01'!AG16)),"",'MH01'!AG16)</f>
        <v>1</v>
      </c>
      <c r="AI13" s="128" t="str">
        <f>IF(OR(ISBLANK('MH01'!AH16),ISERROR('MH01'!AH16)),"",'MH01'!AH16)</f>
        <v/>
      </c>
      <c r="AJ13" s="128" t="str">
        <f>IF(OR(ISBLANK('MH01'!AI16),ISERROR('MH01'!AI16)),"",'MH01'!AI16)</f>
        <v/>
      </c>
      <c r="AK13" s="128" t="str">
        <f>IF(OR(ISBLANK('MH01'!AJ16),ISERROR('MH01'!AJ16)),"",'MH01'!AJ16)</f>
        <v/>
      </c>
      <c r="AL13" s="128" t="str">
        <f>IF(OR(ISBLANK('MH01'!AK16),ISERROR('MH01'!AK16)),"",'MH01'!AK16)</f>
        <v/>
      </c>
      <c r="AM13" s="122" t="str">
        <f>IF(OR(ISBLANK('MH01'!AL16),ISERROR('MH01'!AL16)),"",'MH01'!AL16)</f>
        <v/>
      </c>
      <c r="AN13" s="122" t="str">
        <f>IF(OR(ISBLANK('MH01'!AM16),ISERROR('MH01'!AM16)),"",'MH01'!AM16)</f>
        <v/>
      </c>
      <c r="AO13" s="122" t="str">
        <f>IF(OR(ISBLANK('MH01'!AN16),ISERROR('MH01'!AN16)),"",'MH01'!AN16)</f>
        <v/>
      </c>
      <c r="AP13" s="122" t="str">
        <f>IF(OR(ISBLANK('MH01'!AO16),ISERROR('MH01'!AO16)),"",'MH01'!AO16)</f>
        <v/>
      </c>
      <c r="AQ13" s="122" t="str">
        <f>IF(OR(ISBLANK('MH01'!AP16),ISERROR('MH01'!AP16)),"",'MH01'!AP16)</f>
        <v/>
      </c>
      <c r="AR13" s="122" t="str">
        <f>IF(OR(ISBLANK('MH01'!AQ16),ISERROR('MH01'!AQ16)),"",'MH01'!AQ16)</f>
        <v/>
      </c>
      <c r="AS13" s="122" t="str">
        <f>IF(OR(ISBLANK('MH01'!AR16),ISERROR('MH01'!AR16)),"",'MH01'!AR16)</f>
        <v/>
      </c>
      <c r="AT13" s="122" t="str">
        <f>IF(OR(ISBLANK('MH01'!AS16),ISERROR('MH01'!AS16)),"",'MH01'!AS16)</f>
        <v/>
      </c>
      <c r="AU13" s="122" t="str">
        <f>IF(OR(ISBLANK('MH01'!AT16),ISERROR('MH01'!AT16)),"",'MH01'!AT16)</f>
        <v/>
      </c>
      <c r="AV13" s="122" t="str">
        <f>IF(OR(ISBLANK('MH01'!AU16),ISERROR('MH01'!AU16)),"",'MH01'!AU16)</f>
        <v/>
      </c>
      <c r="AW13" s="122" t="str">
        <f>IF(OR(ISBLANK('MH01'!AV16),ISERROR('MH01'!AV16)),"",'MH01'!AV16)</f>
        <v/>
      </c>
      <c r="AX13" s="122" t="str">
        <f>IF(OR(ISBLANK('MH01'!AW16),ISERROR('MH01'!AW16)),"",'MH01'!AW16)</f>
        <v/>
      </c>
      <c r="AY13" s="122" t="str">
        <f>IF(OR(ISBLANK('MH01'!AX16),ISERROR('MH01'!AX16)),"",'MH01'!AX16)</f>
        <v/>
      </c>
      <c r="AZ13" s="122" t="str">
        <f>IF(OR(ISBLANK('MH01'!AY16),ISERROR('MH01'!AY16)),"",'MH01'!AY16)</f>
        <v/>
      </c>
      <c r="BA13" s="122" t="str">
        <f>IF(OR(ISBLANK('MH01'!AZ16),ISERROR('MH01'!AZ16)),"",'MH01'!AZ16)</f>
        <v/>
      </c>
      <c r="BB13" s="122" t="str">
        <f>IF(OR(ISBLANK('MH01'!BA16),ISERROR('MH01'!BA16)),"",'MH01'!BA16)</f>
        <v/>
      </c>
      <c r="BC13" s="122" t="str">
        <f>IF(OR(ISBLANK('MH01'!BB16),ISERROR('MH01'!BB16)),"",'MH01'!BB16)</f>
        <v/>
      </c>
    </row>
    <row r="14" spans="1:55" ht="12.75" customHeight="1" thickBot="1">
      <c r="B14" s="234">
        <f>IF(OR(ISBLANK('MH01'!A17),ISERROR('MH01'!A17)),"",'MH01'!A17)</f>
        <v>10</v>
      </c>
      <c r="C14" s="216">
        <v>21.9</v>
      </c>
      <c r="D14" s="139">
        <f>IF(OR(ISBLANK('MH01'!D17),ISERROR('MH01'!D17)),"",'MH01'!D17)</f>
        <v>29</v>
      </c>
      <c r="E14" s="140">
        <f>IF(OR(ISBLANK('MH01'!E17),ISERROR('MH01'!E17)),"",'MH01'!E17)</f>
        <v>479.60999999999996</v>
      </c>
      <c r="F14" s="141">
        <f>IF(OR(ISBLANK('MH01'!F17),ISERROR('MH01'!F17)),"",'MH01'!F17)</f>
        <v>3.0864866368224551</v>
      </c>
      <c r="G14" s="141"/>
      <c r="H14" s="404">
        <v>3</v>
      </c>
      <c r="I14" s="170" t="str">
        <f>IF(OR(ISBLANK('MH01'!I17),ISERROR('MH01'!I17)),"",'MH01'!I17)</f>
        <v>Sumas</v>
      </c>
      <c r="J14" s="171"/>
      <c r="K14" s="135"/>
      <c r="L14" s="135"/>
      <c r="M14" s="135" t="str">
        <f>IF(OR(ISBLANK('MH01'!M17),ISERROR('MH01'!M17)),"",'MH01'!M17)</f>
        <v/>
      </c>
      <c r="N14" s="135" t="str">
        <f>IF(OR(ISBLANK('MH01'!N17),ISERROR('MH01'!N17)),"",'MH01'!N17)</f>
        <v/>
      </c>
      <c r="O14" s="135" t="str">
        <f>IF(OR(ISBLANK('MH01'!O17),ISERROR('MH01'!O17)),"",'MH01'!O17)</f>
        <v/>
      </c>
      <c r="P14" s="146"/>
      <c r="Q14" s="146" t="str">
        <f>IF(OR(ISBLANK('MH01'!P17),ISERROR('MH01'!P17)),"",'MH01'!P17)</f>
        <v/>
      </c>
      <c r="R14" s="208">
        <f>IF(OR(ISBLANK('MH01'!Q17),ISERROR('MH01'!Q17)),"",'MH01'!Q17)</f>
        <v>4.333333333333333</v>
      </c>
      <c r="S14" s="205"/>
      <c r="T14" s="206">
        <f>IF(OR(ISBLANK('MH01'!S17),ISERROR('MH01'!S17)),"",'MH01'!S17)</f>
        <v>18</v>
      </c>
      <c r="U14" s="206">
        <f>IF(OR(ISBLANK('MH01'!T17),ISERROR('MH01'!T17)),"",'MH01'!T17)</f>
        <v>43</v>
      </c>
      <c r="V14" s="209" t="str">
        <f>IF(OR(ISBLANK('MH01'!U17),ISERROR('MH01'!U17)),"",'MH01'!U17)</f>
        <v/>
      </c>
      <c r="W14" s="207">
        <f>IF(OR(ISBLANK('MH01'!V17),ISERROR('MH01'!V17)),"",'MH01'!V17)</f>
        <v>4</v>
      </c>
      <c r="Y14" s="169" t="str">
        <f ca="1">IF(OR(ISBLANK('MH01'!X17),ISERROR('MH01'!X17)),"",'MH01'!X17)</f>
        <v/>
      </c>
      <c r="Z14" s="169">
        <f ca="1">IF(OR(ISBLANK('MH01'!Y17),ISERROR('MH01'!Y17)),"",'MH01'!Y17)</f>
        <v>43</v>
      </c>
      <c r="AA14" s="169">
        <f ca="1">IF(OR(ISBLANK('MH01'!Z17),ISERROR('MH01'!Z17)),"",'MH01'!Z17)</f>
        <v>46</v>
      </c>
      <c r="AB14" s="169">
        <f ca="1">IF(OR(ISBLANK('MH01'!AA17),ISERROR('MH01'!AA17)),"",'MH01'!AA17)</f>
        <v>42.5</v>
      </c>
      <c r="AC14" s="169">
        <f ca="1">IF(OR(ISBLANK('MH01'!AB17),ISERROR('MH01'!AB17)),"",'MH01'!AB17)</f>
        <v>46.5</v>
      </c>
      <c r="AD14" s="156" t="str">
        <f ca="1">IF(OR(ISBLANK('MH01'!AC17),ISERROR('MH01'!AC17)),"",'MH01'!AC17)</f>
        <v/>
      </c>
      <c r="AE14" s="169">
        <f ca="1">IF(OR(ISBLANK('MH01'!AD17),ISERROR('MH01'!AD17)),"",'MH01'!AD17)</f>
        <v>0</v>
      </c>
      <c r="AF14" s="169">
        <f ca="1">IF(OR(ISBLANK('MH01'!AE17),ISERROR('MH01'!AE17)),"",'MH01'!AE17)</f>
        <v>22</v>
      </c>
      <c r="AG14" s="169"/>
      <c r="AH14" s="157">
        <f ca="1">IF(OR(ISBLANK('MH01'!AG17),ISERROR('MH01'!AG17)),"",'MH01'!AG17)</f>
        <v>0</v>
      </c>
      <c r="AI14" s="128" t="str">
        <f>IF(OR(ISBLANK('MH01'!AH17),ISERROR('MH01'!AH17)),"",'MH01'!AH17)</f>
        <v/>
      </c>
      <c r="AJ14" s="128" t="str">
        <f>IF(OR(ISBLANK('MH01'!AI17),ISERROR('MH01'!AI17)),"",'MH01'!AI17)</f>
        <v/>
      </c>
      <c r="AK14" s="128" t="str">
        <f>IF(OR(ISBLANK('MH01'!AJ17),ISERROR('MH01'!AJ17)),"",'MH01'!AJ17)</f>
        <v/>
      </c>
      <c r="AL14" s="128" t="str">
        <f>IF(OR(ISBLANK('MH01'!AK17),ISERROR('MH01'!AK17)),"",'MH01'!AK17)</f>
        <v/>
      </c>
      <c r="AM14" s="122" t="str">
        <f>IF(OR(ISBLANK('MH01'!AL17),ISERROR('MH01'!AL17)),"",'MH01'!AL17)</f>
        <v/>
      </c>
      <c r="AN14" s="122" t="str">
        <f>IF(OR(ISBLANK('MH01'!AM17),ISERROR('MH01'!AM17)),"",'MH01'!AM17)</f>
        <v/>
      </c>
      <c r="AO14" s="122" t="str">
        <f>IF(OR(ISBLANK('MH01'!AN17),ISERROR('MH01'!AN17)),"",'MH01'!AN17)</f>
        <v/>
      </c>
      <c r="AP14" s="122" t="str">
        <f>IF(OR(ISBLANK('MH01'!AO17),ISERROR('MH01'!AO17)),"",'MH01'!AO17)</f>
        <v/>
      </c>
      <c r="AQ14" s="122" t="str">
        <f>IF(OR(ISBLANK('MH01'!AP17),ISERROR('MH01'!AP17)),"",'MH01'!AP17)</f>
        <v/>
      </c>
      <c r="AR14" s="122" t="str">
        <f>IF(OR(ISBLANK('MH01'!AQ17),ISERROR('MH01'!AQ17)),"",'MH01'!AQ17)</f>
        <v/>
      </c>
      <c r="AS14" s="122" t="str">
        <f>IF(OR(ISBLANK('MH01'!AR17),ISERROR('MH01'!AR17)),"",'MH01'!AR17)</f>
        <v/>
      </c>
      <c r="AT14" s="122" t="str">
        <f>IF(OR(ISBLANK('MH01'!AS17),ISERROR('MH01'!AS17)),"",'MH01'!AS17)</f>
        <v/>
      </c>
      <c r="AU14" s="122" t="str">
        <f>IF(OR(ISBLANK('MH01'!AT17),ISERROR('MH01'!AT17)),"",'MH01'!AT17)</f>
        <v/>
      </c>
      <c r="AV14" s="122" t="str">
        <f>IF(OR(ISBLANK('MH01'!AU17),ISERROR('MH01'!AU17)),"",'MH01'!AU17)</f>
        <v/>
      </c>
      <c r="AW14" s="122" t="str">
        <f>IF(OR(ISBLANK('MH01'!AV17),ISERROR('MH01'!AV17)),"",'MH01'!AV17)</f>
        <v/>
      </c>
      <c r="AX14" s="122" t="str">
        <f>IF(OR(ISBLANK('MH01'!AW17),ISERROR('MH01'!AW17)),"",'MH01'!AW17)</f>
        <v/>
      </c>
      <c r="AY14" s="122" t="str">
        <f>IF(OR(ISBLANK('MH01'!AX17),ISERROR('MH01'!AX17)),"",'MH01'!AX17)</f>
        <v/>
      </c>
      <c r="AZ14" s="122" t="str">
        <f>IF(OR(ISBLANK('MH01'!AY17),ISERROR('MH01'!AY17)),"",'MH01'!AY17)</f>
        <v/>
      </c>
      <c r="BA14" s="122" t="str">
        <f>IF(OR(ISBLANK('MH01'!AZ17),ISERROR('MH01'!AZ17)),"",'MH01'!AZ17)</f>
        <v/>
      </c>
      <c r="BB14" s="122" t="str">
        <f>IF(OR(ISBLANK('MH01'!BA17),ISERROR('MH01'!BA17)),"",'MH01'!BA17)</f>
        <v/>
      </c>
      <c r="BC14" s="122" t="str">
        <f>IF(OR(ISBLANK('MH01'!BB17),ISERROR('MH01'!BB17)),"",'MH01'!BB17)</f>
        <v/>
      </c>
    </row>
    <row r="15" spans="1:55" ht="12.75" customHeight="1">
      <c r="B15" s="234">
        <f>IF(OR(ISBLANK('MH01'!A18),ISERROR('MH01'!A18)),"",'MH01'!A18)</f>
        <v>11</v>
      </c>
      <c r="C15" s="216">
        <v>37.6</v>
      </c>
      <c r="D15" s="139">
        <f>IF(OR(ISBLANK('MH01'!D18),ISERROR('MH01'!D18)),"",'MH01'!D18)</f>
        <v>29.2</v>
      </c>
      <c r="E15" s="140">
        <f>IF(OR(ISBLANK('MH01'!E18),ISERROR('MH01'!E18)),"",'MH01'!E18)</f>
        <v>1413.7600000000002</v>
      </c>
      <c r="F15" s="141">
        <f>IF(OR(ISBLANK('MH01'!F18),ISERROR('MH01'!F18)),"",'MH01'!F18)</f>
        <v>3.6270040503958487</v>
      </c>
      <c r="G15" s="141"/>
      <c r="H15" s="127" t="str">
        <f>IF(OR(ISBLANK('MH01'!H18),ISERROR('MH01'!H18)),"",'MH01'!H18)</f>
        <v/>
      </c>
      <c r="I15" s="122" t="str">
        <f>IF(OR(ISBLANK('MH01'!I18),ISERROR('MH01'!I18)),"",'MH01'!I18)</f>
        <v>n</v>
      </c>
      <c r="J15" s="126" t="str">
        <f>IF(OR(ISBLANK('MH01'!J18),ISERROR('MH01'!J18)),"",'MH01'!J18)</f>
        <v>=</v>
      </c>
      <c r="K15" s="172">
        <f>IF(OR(ISBLANK('MH01'!K18),ISERROR('MH01'!K18)),"",'MH01'!K18)</f>
        <v>22</v>
      </c>
      <c r="M15" s="122" t="str">
        <f>IF(OR(ISBLANK('MH01'!M18),ISERROR('MH01'!M18)),"",'MH01'!M18)</f>
        <v/>
      </c>
      <c r="N15" s="122" t="str">
        <f>IF(OR(ISBLANK('MH01'!N18),ISERROR('MH01'!N18)),"",'MH01'!N18)</f>
        <v/>
      </c>
      <c r="O15" s="122" t="str">
        <f>IF(OR(ISBLANK('MH01'!O18),ISERROR('MH01'!O18)),"",'MH01'!O18)</f>
        <v/>
      </c>
      <c r="Q15" s="122" t="str">
        <f>IF(OR(ISBLANK('MH01'!P18),ISERROR('MH01'!P18)),"",'MH01'!P18)</f>
        <v/>
      </c>
      <c r="R15" s="208">
        <f>IF(OR(ISBLANK('MH01'!Q18),ISERROR('MH01'!Q18)),"",'MH01'!Q18)</f>
        <v>4.5</v>
      </c>
      <c r="S15" s="205"/>
      <c r="T15" s="206">
        <f>IF(OR(ISBLANK('MH01'!S18),ISERROR('MH01'!S18)),"",'MH01'!S18)</f>
        <v>18</v>
      </c>
      <c r="U15" s="206">
        <f>IF(OR(ISBLANK('MH01'!T18),ISERROR('MH01'!T18)),"",'MH01'!T18)</f>
        <v>44</v>
      </c>
      <c r="V15" s="209" t="str">
        <f>IF(OR(ISBLANK('MH01'!U18),ISERROR('MH01'!U18)),"",'MH01'!U18)</f>
        <v/>
      </c>
      <c r="W15" s="207">
        <f>IF(OR(ISBLANK('MH01'!V18),ISERROR('MH01'!V18)),"",'MH01'!V18)</f>
        <v>5</v>
      </c>
      <c r="Y15" s="169" t="str">
        <f ca="1">IF(OR(ISBLANK('MH01'!X18),ISERROR('MH01'!X18)),"",'MH01'!X18)</f>
        <v/>
      </c>
      <c r="Z15" s="169">
        <f ca="1">IF(OR(ISBLANK('MH01'!Y18),ISERROR('MH01'!Y18)),"",'MH01'!Y18)</f>
        <v>47</v>
      </c>
      <c r="AA15" s="169">
        <f ca="1">IF(OR(ISBLANK('MH01'!Z18),ISERROR('MH01'!Z18)),"",'MH01'!Z18)</f>
        <v>50</v>
      </c>
      <c r="AB15" s="169">
        <f ca="1">IF(OR(ISBLANK('MH01'!AA18),ISERROR('MH01'!AA18)),"",'MH01'!AA18)</f>
        <v>46.5</v>
      </c>
      <c r="AC15" s="169">
        <f ca="1">IF(OR(ISBLANK('MH01'!AB18),ISERROR('MH01'!AB18)),"",'MH01'!AB18)</f>
        <v>50.5</v>
      </c>
      <c r="AD15" s="156" t="str">
        <f ca="1">IF(OR(ISBLANK('MH01'!AC18),ISERROR('MH01'!AC18)),"",'MH01'!AC18)</f>
        <v/>
      </c>
      <c r="AE15" s="169">
        <f ca="1">IF(OR(ISBLANK('MH01'!AD18),ISERROR('MH01'!AD18)),"",'MH01'!AD18)</f>
        <v>0</v>
      </c>
      <c r="AF15" s="169">
        <f ca="1">IF(OR(ISBLANK('MH01'!AE18),ISERROR('MH01'!AE18)),"",'MH01'!AE18)</f>
        <v>22</v>
      </c>
      <c r="AG15" s="169"/>
      <c r="AH15" s="157">
        <f ca="1">IF(OR(ISBLANK('MH01'!AG18),ISERROR('MH01'!AG18)),"",'MH01'!AG18)</f>
        <v>0</v>
      </c>
      <c r="AI15" s="128" t="str">
        <f>IF(OR(ISBLANK('MH01'!AH18),ISERROR('MH01'!AH18)),"",'MH01'!AH18)</f>
        <v/>
      </c>
      <c r="AJ15" s="128" t="str">
        <f>IF(OR(ISBLANK('MH01'!AI18),ISERROR('MH01'!AI18)),"",'MH01'!AI18)</f>
        <v/>
      </c>
      <c r="AK15" s="128" t="str">
        <f>IF(OR(ISBLANK('MH01'!AJ18),ISERROR('MH01'!AJ18)),"",'MH01'!AJ18)</f>
        <v/>
      </c>
      <c r="AL15" s="128" t="str">
        <f>IF(OR(ISBLANK('MH01'!AK18),ISERROR('MH01'!AK18)),"",'MH01'!AK18)</f>
        <v/>
      </c>
      <c r="AM15" s="122" t="str">
        <f>IF(OR(ISBLANK('MH01'!AL18),ISERROR('MH01'!AL18)),"",'MH01'!AL18)</f>
        <v/>
      </c>
      <c r="AN15" s="122" t="str">
        <f>IF(OR(ISBLANK('MH01'!AM18),ISERROR('MH01'!AM18)),"",'MH01'!AM18)</f>
        <v/>
      </c>
      <c r="AO15" s="122" t="str">
        <f>IF(OR(ISBLANK('MH01'!AN18),ISERROR('MH01'!AN18)),"",'MH01'!AN18)</f>
        <v/>
      </c>
      <c r="AP15" s="122" t="str">
        <f>IF(OR(ISBLANK('MH01'!AO18),ISERROR('MH01'!AO18)),"",'MH01'!AO18)</f>
        <v/>
      </c>
      <c r="AQ15" s="122" t="str">
        <f>IF(OR(ISBLANK('MH01'!AP18),ISERROR('MH01'!AP18)),"",'MH01'!AP18)</f>
        <v/>
      </c>
      <c r="AR15" s="122" t="str">
        <f>IF(OR(ISBLANK('MH01'!AQ18),ISERROR('MH01'!AQ18)),"",'MH01'!AQ18)</f>
        <v/>
      </c>
      <c r="AS15" s="122" t="str">
        <f>IF(OR(ISBLANK('MH01'!AR18),ISERROR('MH01'!AR18)),"",'MH01'!AR18)</f>
        <v/>
      </c>
      <c r="AT15" s="122" t="str">
        <f>IF(OR(ISBLANK('MH01'!AS18),ISERROR('MH01'!AS18)),"",'MH01'!AS18)</f>
        <v/>
      </c>
      <c r="AU15" s="122" t="str">
        <f>IF(OR(ISBLANK('MH01'!AT18),ISERROR('MH01'!AT18)),"",'MH01'!AT18)</f>
        <v/>
      </c>
      <c r="AV15" s="122" t="str">
        <f>IF(OR(ISBLANK('MH01'!AU18),ISERROR('MH01'!AU18)),"",'MH01'!AU18)</f>
        <v/>
      </c>
      <c r="AW15" s="122" t="str">
        <f>IF(OR(ISBLANK('MH01'!AV18),ISERROR('MH01'!AV18)),"",'MH01'!AV18)</f>
        <v/>
      </c>
      <c r="AX15" s="122" t="str">
        <f>IF(OR(ISBLANK('MH01'!AW18),ISERROR('MH01'!AW18)),"",'MH01'!AW18)</f>
        <v/>
      </c>
      <c r="AY15" s="122" t="str">
        <f>IF(OR(ISBLANK('MH01'!AX18),ISERROR('MH01'!AX18)),"",'MH01'!AX18)</f>
        <v/>
      </c>
      <c r="AZ15" s="122" t="str">
        <f>IF(OR(ISBLANK('MH01'!AY18),ISERROR('MH01'!AY18)),"",'MH01'!AY18)</f>
        <v/>
      </c>
      <c r="BA15" s="122" t="str">
        <f>IF(OR(ISBLANK('MH01'!AZ18),ISERROR('MH01'!AZ18)),"",'MH01'!AZ18)</f>
        <v/>
      </c>
      <c r="BB15" s="122" t="str">
        <f>IF(OR(ISBLANK('MH01'!BA18),ISERROR('MH01'!BA18)),"",'MH01'!BA18)</f>
        <v/>
      </c>
      <c r="BC15" s="122" t="str">
        <f>IF(OR(ISBLANK('MH01'!BB18),ISERROR('MH01'!BB18)),"",'MH01'!BB18)</f>
        <v/>
      </c>
    </row>
    <row r="16" spans="1:55" ht="12.75" customHeight="1">
      <c r="B16" s="234">
        <f>IF(OR(ISBLANK('MH01'!A19),ISERROR('MH01'!A19)),"",'MH01'!A19)</f>
        <v>12</v>
      </c>
      <c r="C16" s="216">
        <v>31.5</v>
      </c>
      <c r="D16" s="139">
        <f>IF(OR(ISBLANK('MH01'!D19),ISERROR('MH01'!D19)),"",'MH01'!D19)</f>
        <v>30.2</v>
      </c>
      <c r="E16" s="140">
        <f>IF(OR(ISBLANK('MH01'!E19),ISERROR('MH01'!E19)),"",'MH01'!E19)</f>
        <v>992.25</v>
      </c>
      <c r="F16" s="141">
        <f>IF(OR(ISBLANK('MH01'!F19),ISERROR('MH01'!F19)),"",'MH01'!F19)</f>
        <v>3.4499875458315872</v>
      </c>
      <c r="G16" s="141"/>
      <c r="H16" s="127" t="str">
        <f>IF(OR(ISBLANK('MH01'!H19),ISERROR('MH01'!H19)),"",'MH01'!H19)</f>
        <v/>
      </c>
      <c r="I16" s="215" t="s">
        <v>89</v>
      </c>
      <c r="J16" s="126" t="str">
        <f>IF(OR(ISBLANK('MH01'!J19),ISERROR('MH01'!J19)),"",'MH01'!J19)</f>
        <v>=</v>
      </c>
      <c r="K16" s="173">
        <f>IF(OR(ISBLANK('MH01'!K19),ISERROR('MH01'!K19)),"",'MH01'!K19)</f>
        <v>652</v>
      </c>
      <c r="L16" s="144"/>
      <c r="M16" s="144" t="str">
        <f>IF(OR(ISBLANK('MH01'!M19),ISERROR('MH01'!M19)),"",'MH01'!M19)</f>
        <v/>
      </c>
      <c r="N16" s="144" t="str">
        <f>IF(OR(ISBLANK('MH01'!N19),ISERROR('MH01'!N19)),"",'MH01'!N19)</f>
        <v/>
      </c>
      <c r="O16" s="122" t="str">
        <f>IF(OR(ISBLANK('MH01'!O19),ISERROR('MH01'!O19)),"",'MH01'!O19)</f>
        <v/>
      </c>
      <c r="Q16" s="122" t="str">
        <f>IF(OR(ISBLANK('MH01'!P19),ISERROR('MH01'!P19)),"",'MH01'!P19)</f>
        <v/>
      </c>
      <c r="R16" s="208">
        <f>IF(OR(ISBLANK('MH01'!Q19),ISERROR('MH01'!Q19)),"",'MH01'!Q19)</f>
        <v>4.833333333333333</v>
      </c>
      <c r="S16" s="205"/>
      <c r="T16" s="206">
        <f>IF(OR(ISBLANK('MH01'!S19),ISERROR('MH01'!S19)),"",'MH01'!S19)</f>
        <v>17</v>
      </c>
      <c r="U16" s="206">
        <f>IF(OR(ISBLANK('MH01'!T19),ISERROR('MH01'!T19)),"",'MH01'!T19)</f>
        <v>45</v>
      </c>
      <c r="V16" s="209" t="str">
        <f>IF(OR(ISBLANK('MH01'!U19),ISERROR('MH01'!U19)),"",'MH01'!U19)</f>
        <v/>
      </c>
      <c r="W16" s="207">
        <f>IF(OR(ISBLANK('MH01'!V19),ISERROR('MH01'!V19)),"",'MH01'!V19)</f>
        <v>6</v>
      </c>
      <c r="Y16" s="169" t="str">
        <f ca="1">IF(OR(ISBLANK('MH01'!X19),ISERROR('MH01'!X19)),"",'MH01'!X19)</f>
        <v/>
      </c>
      <c r="Z16" s="169">
        <f ca="1">IF(OR(ISBLANK('MH01'!Y19),ISERROR('MH01'!Y19)),"",'MH01'!Y19)</f>
        <v>51</v>
      </c>
      <c r="AA16" s="169">
        <f ca="1">IF(OR(ISBLANK('MH01'!Z19),ISERROR('MH01'!Z19)),"",'MH01'!Z19)</f>
        <v>54</v>
      </c>
      <c r="AB16" s="169">
        <f ca="1">IF(OR(ISBLANK('MH01'!AA19),ISERROR('MH01'!AA19)),"",'MH01'!AA19)</f>
        <v>50.5</v>
      </c>
      <c r="AC16" s="169">
        <f ca="1">IF(OR(ISBLANK('MH01'!AB19),ISERROR('MH01'!AB19)),"",'MH01'!AB19)</f>
        <v>54.5</v>
      </c>
      <c r="AD16" s="156" t="str">
        <f ca="1">IF(OR(ISBLANK('MH01'!AC19),ISERROR('MH01'!AC19)),"",'MH01'!AC19)</f>
        <v/>
      </c>
      <c r="AE16" s="169">
        <f ca="1">IF(OR(ISBLANK('MH01'!AD19),ISERROR('MH01'!AD19)),"",'MH01'!AD19)</f>
        <v>0</v>
      </c>
      <c r="AF16" s="169">
        <f ca="1">IF(OR(ISBLANK('MH01'!AE19),ISERROR('MH01'!AE19)),"",'MH01'!AE19)</f>
        <v>22</v>
      </c>
      <c r="AG16" s="169"/>
      <c r="AH16" s="157">
        <f ca="1">IF(OR(ISBLANK('MH01'!AG19),ISERROR('MH01'!AG19)),"",'MH01'!AG19)</f>
        <v>0</v>
      </c>
      <c r="AI16" s="128" t="str">
        <f>IF(OR(ISBLANK('MH01'!AH19),ISERROR('MH01'!AH19)),"",'MH01'!AH19)</f>
        <v/>
      </c>
      <c r="AJ16" s="128" t="str">
        <f>IF(OR(ISBLANK('MH01'!AI19),ISERROR('MH01'!AI19)),"",'MH01'!AI19)</f>
        <v/>
      </c>
      <c r="AK16" s="128" t="str">
        <f>IF(OR(ISBLANK('MH01'!AJ19),ISERROR('MH01'!AJ19)),"",'MH01'!AJ19)</f>
        <v/>
      </c>
      <c r="AL16" s="128" t="str">
        <f>IF(OR(ISBLANK('MH01'!AK19),ISERROR('MH01'!AK19)),"",'MH01'!AK19)</f>
        <v/>
      </c>
      <c r="AM16" s="122" t="str">
        <f>IF(OR(ISBLANK('MH01'!AL19),ISERROR('MH01'!AL19)),"",'MH01'!AL19)</f>
        <v/>
      </c>
      <c r="AN16" s="122" t="str">
        <f>IF(OR(ISBLANK('MH01'!AM19),ISERROR('MH01'!AM19)),"",'MH01'!AM19)</f>
        <v/>
      </c>
      <c r="AO16" s="122" t="str">
        <f>IF(OR(ISBLANK('MH01'!AN19),ISERROR('MH01'!AN19)),"",'MH01'!AN19)</f>
        <v/>
      </c>
      <c r="AP16" s="122" t="str">
        <f>IF(OR(ISBLANK('MH01'!AO19),ISERROR('MH01'!AO19)),"",'MH01'!AO19)</f>
        <v/>
      </c>
      <c r="AQ16" s="122" t="str">
        <f>IF(OR(ISBLANK('MH01'!AP19),ISERROR('MH01'!AP19)),"",'MH01'!AP19)</f>
        <v/>
      </c>
      <c r="AR16" s="122" t="str">
        <f>IF(OR(ISBLANK('MH01'!AQ19),ISERROR('MH01'!AQ19)),"",'MH01'!AQ19)</f>
        <v/>
      </c>
      <c r="AS16" s="122" t="str">
        <f>IF(OR(ISBLANK('MH01'!AR19),ISERROR('MH01'!AR19)),"",'MH01'!AR19)</f>
        <v/>
      </c>
      <c r="AT16" s="122" t="str">
        <f>IF(OR(ISBLANK('MH01'!AS19),ISERROR('MH01'!AS19)),"",'MH01'!AS19)</f>
        <v/>
      </c>
      <c r="AU16" s="122" t="str">
        <f>IF(OR(ISBLANK('MH01'!AT19),ISERROR('MH01'!AT19)),"",'MH01'!AT19)</f>
        <v/>
      </c>
      <c r="AV16" s="122" t="str">
        <f>IF(OR(ISBLANK('MH01'!AU19),ISERROR('MH01'!AU19)),"",'MH01'!AU19)</f>
        <v/>
      </c>
      <c r="AW16" s="122" t="str">
        <f>IF(OR(ISBLANK('MH01'!AV19),ISERROR('MH01'!AV19)),"",'MH01'!AV19)</f>
        <v/>
      </c>
      <c r="AX16" s="122" t="str">
        <f>IF(OR(ISBLANK('MH01'!AW19),ISERROR('MH01'!AW19)),"",'MH01'!AW19)</f>
        <v/>
      </c>
      <c r="AY16" s="122" t="str">
        <f>IF(OR(ISBLANK('MH01'!AX19),ISERROR('MH01'!AX19)),"",'MH01'!AX19)</f>
        <v/>
      </c>
      <c r="AZ16" s="122" t="str">
        <f>IF(OR(ISBLANK('MH01'!AY19),ISERROR('MH01'!AY19)),"",'MH01'!AY19)</f>
        <v/>
      </c>
      <c r="BA16" s="122" t="str">
        <f>IF(OR(ISBLANK('MH01'!AZ19),ISERROR('MH01'!AZ19)),"",'MH01'!AZ19)</f>
        <v/>
      </c>
      <c r="BB16" s="122" t="str">
        <f>IF(OR(ISBLANK('MH01'!BA19),ISERROR('MH01'!BA19)),"",'MH01'!BA19)</f>
        <v/>
      </c>
      <c r="BC16" s="122" t="str">
        <f>IF(OR(ISBLANK('MH01'!BB19),ISERROR('MH01'!BB19)),"",'MH01'!BB19)</f>
        <v/>
      </c>
    </row>
    <row r="17" spans="2:55" ht="12.75" customHeight="1">
      <c r="B17" s="234">
        <f>IF(OR(ISBLANK('MH01'!A20),ISERROR('MH01'!A20)),"",'MH01'!A20)</f>
        <v>13</v>
      </c>
      <c r="C17" s="216">
        <v>20.399999999999999</v>
      </c>
      <c r="D17" s="139">
        <f>IF(OR(ISBLANK('MH01'!D20),ISERROR('MH01'!D20)),"",'MH01'!D20)</f>
        <v>31.5</v>
      </c>
      <c r="E17" s="140">
        <f>IF(OR(ISBLANK('MH01'!E20),ISERROR('MH01'!E20)),"",'MH01'!E20)</f>
        <v>416.15999999999997</v>
      </c>
      <c r="F17" s="141">
        <f>IF(OR(ISBLANK('MH01'!F20),ISERROR('MH01'!F20)),"",'MH01'!F20)</f>
        <v>3.0155349008501706</v>
      </c>
      <c r="G17" s="141"/>
      <c r="H17" s="127" t="str">
        <f>IF(OR(ISBLANK('MH01'!H20),ISERROR('MH01'!H20)),"",'MH01'!H20)</f>
        <v/>
      </c>
      <c r="I17" s="264" t="s">
        <v>88</v>
      </c>
      <c r="J17" s="164" t="str">
        <f>IF(OR(ISBLANK('MH01'!J22),ISERROR('MH01'!J22)),"",'MH01'!J22)</f>
        <v>=</v>
      </c>
      <c r="K17" s="176">
        <f>IF(OR(ISBLANK('MH01'!K22),ISERROR('MH01'!K22)),"",'MH01'!K22)</f>
        <v>19994.739999999998</v>
      </c>
      <c r="L17" s="174"/>
      <c r="M17" s="144" t="str">
        <f>IF(OR(ISBLANK('MH01'!M20),ISERROR('MH01'!M20)),"",'MH01'!M20)</f>
        <v/>
      </c>
      <c r="N17" s="144" t="str">
        <f>IF(OR(ISBLANK('MH01'!N20),ISERROR('MH01'!N20)),"",'MH01'!N20)</f>
        <v/>
      </c>
      <c r="O17" s="122" t="str">
        <f>IF(OR(ISBLANK('MH01'!O20),ISERROR('MH01'!O20)),"",'MH01'!O20)</f>
        <v/>
      </c>
      <c r="Q17" s="122" t="str">
        <f>IF(OR(ISBLANK('MH01'!P20),ISERROR('MH01'!P20)),"",'MH01'!P20)</f>
        <v/>
      </c>
      <c r="R17" s="210">
        <f>IF(OR(ISBLANK('MH01'!Q20),ISERROR('MH01'!Q20)),"",'MH01'!Q20)</f>
        <v>5</v>
      </c>
      <c r="S17" s="211"/>
      <c r="T17" s="212">
        <f>IF(OR(ISBLANK('MH01'!S20),ISERROR('MH01'!S20)),"",'MH01'!S20)</f>
        <v>17</v>
      </c>
      <c r="U17" s="212">
        <f>IF(OR(ISBLANK('MH01'!T20),ISERROR('MH01'!T20)),"",'MH01'!T20)</f>
        <v>46</v>
      </c>
      <c r="V17" s="213" t="str">
        <f>IF(OR(ISBLANK('MH01'!U20),ISERROR('MH01'!U20)),"",'MH01'!U20)</f>
        <v>&lt;</v>
      </c>
      <c r="W17" s="214">
        <f>IF(OR(ISBLANK('MH01'!V20),ISERROR('MH01'!V20)),"",'MH01'!V20)</f>
        <v>7</v>
      </c>
      <c r="Y17" s="169" t="str">
        <f ca="1">IF(OR(ISBLANK('MH01'!X20),ISERROR('MH01'!X20)),"",'MH01'!X20)</f>
        <v/>
      </c>
      <c r="Z17" s="169">
        <f ca="1">IF(OR(ISBLANK('MH01'!Y20),ISERROR('MH01'!Y20)),"",'MH01'!Y20)</f>
        <v>55</v>
      </c>
      <c r="AA17" s="169">
        <f ca="1">IF(OR(ISBLANK('MH01'!Z20),ISERROR('MH01'!Z20)),"",'MH01'!Z20)</f>
        <v>58</v>
      </c>
      <c r="AB17" s="169">
        <f ca="1">IF(OR(ISBLANK('MH01'!AA20),ISERROR('MH01'!AA20)),"",'MH01'!AA20)</f>
        <v>54.5</v>
      </c>
      <c r="AC17" s="169">
        <f ca="1">IF(OR(ISBLANK('MH01'!AB20),ISERROR('MH01'!AB20)),"",'MH01'!AB20)</f>
        <v>58.5</v>
      </c>
      <c r="AD17" s="156" t="str">
        <f ca="1">IF(OR(ISBLANK('MH01'!AC20),ISERROR('MH01'!AC20)),"",'MH01'!AC20)</f>
        <v/>
      </c>
      <c r="AE17" s="169">
        <f ca="1">IF(OR(ISBLANK('MH01'!AD20),ISERROR('MH01'!AD20)),"",'MH01'!AD20)</f>
        <v>0</v>
      </c>
      <c r="AF17" s="169">
        <f ca="1">IF(OR(ISBLANK('MH01'!AE20),ISERROR('MH01'!AE20)),"",'MH01'!AE20)</f>
        <v>22</v>
      </c>
      <c r="AG17" s="169"/>
      <c r="AH17" s="157">
        <f ca="1">IF(OR(ISBLANK('MH01'!AG20),ISERROR('MH01'!AG20)),"",'MH01'!AG20)</f>
        <v>0</v>
      </c>
      <c r="AI17" s="128" t="str">
        <f>IF(OR(ISBLANK('MH01'!AH20),ISERROR('MH01'!AH20)),"",'MH01'!AH20)</f>
        <v/>
      </c>
      <c r="AJ17" s="128" t="str">
        <f>IF(OR(ISBLANK('MH01'!AI20),ISERROR('MH01'!AI20)),"",'MH01'!AI20)</f>
        <v/>
      </c>
      <c r="AK17" s="128" t="str">
        <f>IF(OR(ISBLANK('MH01'!AJ20),ISERROR('MH01'!AJ20)),"",'MH01'!AJ20)</f>
        <v/>
      </c>
      <c r="AL17" s="128" t="str">
        <f>IF(OR(ISBLANK('MH01'!AK20),ISERROR('MH01'!AK20)),"",'MH01'!AK20)</f>
        <v/>
      </c>
      <c r="AM17" s="122" t="str">
        <f>IF(OR(ISBLANK('MH01'!AL20),ISERROR('MH01'!AL20)),"",'MH01'!AL20)</f>
        <v/>
      </c>
      <c r="AN17" s="122" t="str">
        <f>IF(OR(ISBLANK('MH01'!AM20),ISERROR('MH01'!AM20)),"",'MH01'!AM20)</f>
        <v/>
      </c>
      <c r="AO17" s="122" t="str">
        <f>IF(OR(ISBLANK('MH01'!AN20),ISERROR('MH01'!AN20)),"",'MH01'!AN20)</f>
        <v/>
      </c>
      <c r="AP17" s="122" t="str">
        <f>IF(OR(ISBLANK('MH01'!AO20),ISERROR('MH01'!AO20)),"",'MH01'!AO20)</f>
        <v/>
      </c>
      <c r="AQ17" s="122" t="str">
        <f>IF(OR(ISBLANK('MH01'!AP20),ISERROR('MH01'!AP20)),"",'MH01'!AP20)</f>
        <v/>
      </c>
      <c r="AR17" s="122" t="str">
        <f>IF(OR(ISBLANK('MH01'!AQ20),ISERROR('MH01'!AQ20)),"",'MH01'!AQ20)</f>
        <v/>
      </c>
      <c r="AS17" s="122" t="str">
        <f>IF(OR(ISBLANK('MH01'!AR20),ISERROR('MH01'!AR20)),"",'MH01'!AR20)</f>
        <v/>
      </c>
      <c r="AT17" s="122" t="str">
        <f>IF(OR(ISBLANK('MH01'!AS20),ISERROR('MH01'!AS20)),"",'MH01'!AS20)</f>
        <v/>
      </c>
      <c r="AU17" s="122" t="str">
        <f>IF(OR(ISBLANK('MH01'!AT20),ISERROR('MH01'!AT20)),"",'MH01'!AT20)</f>
        <v/>
      </c>
      <c r="AV17" s="122" t="str">
        <f>IF(OR(ISBLANK('MH01'!AU20),ISERROR('MH01'!AU20)),"",'MH01'!AU20)</f>
        <v/>
      </c>
      <c r="AW17" s="122" t="str">
        <f>IF(OR(ISBLANK('MH01'!AV20),ISERROR('MH01'!AV20)),"",'MH01'!AV20)</f>
        <v/>
      </c>
      <c r="AX17" s="122" t="str">
        <f>IF(OR(ISBLANK('MH01'!AW20),ISERROR('MH01'!AW20)),"",'MH01'!AW20)</f>
        <v/>
      </c>
      <c r="AY17" s="122" t="str">
        <f>IF(OR(ISBLANK('MH01'!AX20),ISERROR('MH01'!AX20)),"",'MH01'!AX20)</f>
        <v/>
      </c>
      <c r="AZ17" s="122" t="str">
        <f>IF(OR(ISBLANK('MH01'!AY20),ISERROR('MH01'!AY20)),"",'MH01'!AY20)</f>
        <v/>
      </c>
      <c r="BA17" s="122" t="str">
        <f>IF(OR(ISBLANK('MH01'!AZ20),ISERROR('MH01'!AZ20)),"",'MH01'!AZ20)</f>
        <v/>
      </c>
      <c r="BB17" s="122" t="str">
        <f>IF(OR(ISBLANK('MH01'!BA20),ISERROR('MH01'!BA20)),"",'MH01'!BA20)</f>
        <v/>
      </c>
      <c r="BC17" s="122" t="str">
        <f>IF(OR(ISBLANK('MH01'!BB20),ISERROR('MH01'!BB20)),"",'MH01'!BB20)</f>
        <v/>
      </c>
    </row>
    <row r="18" spans="2:55" ht="12.75" customHeight="1">
      <c r="B18" s="234">
        <f>IF(OR(ISBLANK('MH01'!A21),ISERROR('MH01'!A21)),"",'MH01'!A21)</f>
        <v>14</v>
      </c>
      <c r="C18" s="216">
        <v>34.200000000000003</v>
      </c>
      <c r="D18" s="139">
        <f>IF(OR(ISBLANK('MH01'!D21),ISERROR('MH01'!D21)),"",'MH01'!D21)</f>
        <v>31.6</v>
      </c>
      <c r="E18" s="140">
        <f>IF(OR(ISBLANK('MH01'!E21),ISERROR('MH01'!E21)),"",'MH01'!E21)</f>
        <v>1169.6400000000001</v>
      </c>
      <c r="F18" s="141">
        <f>IF(OR(ISBLANK('MH01'!F21),ISERROR('MH01'!F21)),"",'MH01'!F21)</f>
        <v>3.5322256440685598</v>
      </c>
      <c r="G18" s="141"/>
      <c r="H18" s="127" t="str">
        <f>IF(OR(ISBLANK('MH01'!H21),ISERROR('MH01'!H21)),"",'MH01'!H21)</f>
        <v/>
      </c>
      <c r="I18" s="175" t="s">
        <v>90</v>
      </c>
      <c r="J18" s="164" t="str">
        <f>IF(OR(ISBLANK('MH01'!J20),ISERROR('MH01'!J20)),"",'MH01'!J20)</f>
        <v>=</v>
      </c>
      <c r="K18" s="265">
        <f>IF(OR(ISBLANK('MH01'!K20),ISERROR('MH01'!K20)),"",'MH01'!K20)</f>
        <v>425104</v>
      </c>
      <c r="L18" s="146"/>
      <c r="M18" s="146" t="str">
        <f>IF(OR(ISBLANK('MH01'!M21),ISERROR('MH01'!M21)),"",'MH01'!M21)</f>
        <v/>
      </c>
      <c r="N18" s="146" t="str">
        <f>IF(OR(ISBLANK('MH01'!N21),ISERROR('MH01'!N21)),"",'MH01'!N21)</f>
        <v/>
      </c>
      <c r="O18" s="146" t="str">
        <f>IF(OR(ISBLANK('MH01'!O21),ISERROR('MH01'!O21)),"",'MH01'!O21)</f>
        <v/>
      </c>
      <c r="P18" s="146"/>
      <c r="Q18" s="122" t="str">
        <f>IF(OR(ISBLANK('MH01'!P21),ISERROR('MH01'!P21)),"",'MH01'!P21)</f>
        <v/>
      </c>
      <c r="R18" s="509" t="str">
        <f>IF(OR(ISBLANK('MH01'!Q21),ISERROR('MH01'!Q21)),"",'MH01'!Q21)</f>
        <v>Seleccione una de las opciones marcadas con &lt;</v>
      </c>
      <c r="W18" s="128" t="str">
        <f>IF(OR(ISBLANK('MH01'!V21),ISERROR('MH01'!V21)),"",'MH01'!V21)</f>
        <v/>
      </c>
      <c r="Y18" s="169" t="str">
        <f ca="1">IF(OR(ISBLANK('MH01'!X21),ISERROR('MH01'!X21)),"",'MH01'!X21)</f>
        <v/>
      </c>
      <c r="Z18" s="169">
        <f ca="1">IF(OR(ISBLANK('MH01'!Y21),ISERROR('MH01'!Y21)),"",'MH01'!Y21)</f>
        <v>59</v>
      </c>
      <c r="AA18" s="169">
        <f ca="1">IF(OR(ISBLANK('MH01'!Z21),ISERROR('MH01'!Z21)),"",'MH01'!Z21)</f>
        <v>62</v>
      </c>
      <c r="AB18" s="169">
        <f ca="1">IF(OR(ISBLANK('MH01'!AA21),ISERROR('MH01'!AA21)),"",'MH01'!AA21)</f>
        <v>58.5</v>
      </c>
      <c r="AC18" s="169">
        <f ca="1">IF(OR(ISBLANK('MH01'!AB21),ISERROR('MH01'!AB21)),"",'MH01'!AB21)</f>
        <v>62.5</v>
      </c>
      <c r="AD18" s="156" t="str">
        <f ca="1">IF(OR(ISBLANK('MH01'!AC21),ISERROR('MH01'!AC21)),"",'MH01'!AC21)</f>
        <v/>
      </c>
      <c r="AE18" s="169">
        <f ca="1">IF(OR(ISBLANK('MH01'!AD21),ISERROR('MH01'!AD21)),"",'MH01'!AD21)</f>
        <v>0</v>
      </c>
      <c r="AF18" s="169">
        <f ca="1">IF(OR(ISBLANK('MH01'!AE21),ISERROR('MH01'!AE21)),"",'MH01'!AE21)</f>
        <v>22</v>
      </c>
      <c r="AG18" s="169"/>
      <c r="AH18" s="157">
        <f ca="1">IF(OR(ISBLANK('MH01'!AG21),ISERROR('MH01'!AG21)),"",'MH01'!AG21)</f>
        <v>0</v>
      </c>
      <c r="AI18" s="128" t="str">
        <f>IF(OR(ISBLANK('MH01'!AH21),ISERROR('MH01'!AH21)),"",'MH01'!AH21)</f>
        <v/>
      </c>
      <c r="AJ18" s="128" t="str">
        <f>IF(OR(ISBLANK('MH01'!AI21),ISERROR('MH01'!AI21)),"",'MH01'!AI21)</f>
        <v/>
      </c>
      <c r="AK18" s="128" t="str">
        <f>IF(OR(ISBLANK('MH01'!AJ21),ISERROR('MH01'!AJ21)),"",'MH01'!AJ21)</f>
        <v/>
      </c>
      <c r="AL18" s="128" t="str">
        <f>IF(OR(ISBLANK('MH01'!AK21),ISERROR('MH01'!AK21)),"",'MH01'!AK21)</f>
        <v/>
      </c>
      <c r="AM18" s="122" t="str">
        <f>IF(OR(ISBLANK('MH01'!AL21),ISERROR('MH01'!AL21)),"",'MH01'!AL21)</f>
        <v/>
      </c>
      <c r="AN18" s="122" t="str">
        <f>IF(OR(ISBLANK('MH01'!AM21),ISERROR('MH01'!AM21)),"",'MH01'!AM21)</f>
        <v/>
      </c>
      <c r="AO18" s="122" t="str">
        <f>IF(OR(ISBLANK('MH01'!AN21),ISERROR('MH01'!AN21)),"",'MH01'!AN21)</f>
        <v/>
      </c>
      <c r="AP18" s="122" t="str">
        <f>IF(OR(ISBLANK('MH01'!AO21),ISERROR('MH01'!AO21)),"",'MH01'!AO21)</f>
        <v/>
      </c>
      <c r="AQ18" s="122" t="str">
        <f>IF(OR(ISBLANK('MH01'!AP21),ISERROR('MH01'!AP21)),"",'MH01'!AP21)</f>
        <v/>
      </c>
      <c r="AR18" s="122" t="str">
        <f>IF(OR(ISBLANK('MH01'!AQ21),ISERROR('MH01'!AQ21)),"",'MH01'!AQ21)</f>
        <v/>
      </c>
      <c r="AS18" s="122" t="str">
        <f>IF(OR(ISBLANK('MH01'!AR21),ISERROR('MH01'!AR21)),"",'MH01'!AR21)</f>
        <v/>
      </c>
      <c r="AT18" s="122" t="str">
        <f>IF(OR(ISBLANK('MH01'!AS21),ISERROR('MH01'!AS21)),"",'MH01'!AS21)</f>
        <v/>
      </c>
      <c r="AU18" s="122" t="str">
        <f>IF(OR(ISBLANK('MH01'!AT21),ISERROR('MH01'!AT21)),"",'MH01'!AT21)</f>
        <v/>
      </c>
      <c r="AV18" s="122" t="str">
        <f>IF(OR(ISBLANK('MH01'!AU21),ISERROR('MH01'!AU21)),"",'MH01'!AU21)</f>
        <v/>
      </c>
      <c r="AW18" s="122" t="str">
        <f>IF(OR(ISBLANK('MH01'!AV21),ISERROR('MH01'!AV21)),"",'MH01'!AV21)</f>
        <v/>
      </c>
      <c r="AX18" s="122" t="str">
        <f>IF(OR(ISBLANK('MH01'!AW21),ISERROR('MH01'!AW21)),"",'MH01'!AW21)</f>
        <v/>
      </c>
      <c r="AY18" s="122" t="str">
        <f>IF(OR(ISBLANK('MH01'!AX21),ISERROR('MH01'!AX21)),"",'MH01'!AX21)</f>
        <v/>
      </c>
      <c r="AZ18" s="122" t="str">
        <f>IF(OR(ISBLANK('MH01'!AY21),ISERROR('MH01'!AY21)),"",'MH01'!AY21)</f>
        <v/>
      </c>
      <c r="BA18" s="122" t="str">
        <f>IF(OR(ISBLANK('MH01'!AZ21),ISERROR('MH01'!AZ21)),"",'MH01'!AZ21)</f>
        <v/>
      </c>
      <c r="BB18" s="122" t="str">
        <f>IF(OR(ISBLANK('MH01'!BA21),ISERROR('MH01'!BA21)),"",'MH01'!BA21)</f>
        <v/>
      </c>
      <c r="BC18" s="122" t="str">
        <f>IF(OR(ISBLANK('MH01'!BB21),ISERROR('MH01'!BB21)),"",'MH01'!BB21)</f>
        <v/>
      </c>
    </row>
    <row r="19" spans="2:55" ht="12.75" customHeight="1">
      <c r="B19" s="234">
        <f>IF(OR(ISBLANK('MH01'!A22),ISERROR('MH01'!A22)),"",'MH01'!A22)</f>
        <v>15</v>
      </c>
      <c r="C19" s="216">
        <v>29.2</v>
      </c>
      <c r="D19" s="139">
        <f>IF(OR(ISBLANK('MH01'!D22),ISERROR('MH01'!D22)),"",'MH01'!D22)</f>
        <v>32.200000000000003</v>
      </c>
      <c r="E19" s="140">
        <f>IF(OR(ISBLANK('MH01'!E22),ISERROR('MH01'!E22)),"",'MH01'!E22)</f>
        <v>852.64</v>
      </c>
      <c r="F19" s="141">
        <f>IF(OR(ISBLANK('MH01'!F22),ISERROR('MH01'!F22)),"",'MH01'!F22)</f>
        <v>3.3741687092742358</v>
      </c>
      <c r="G19" s="141"/>
      <c r="H19" s="127" t="str">
        <f>IF(OR(ISBLANK('MH01'!H22),ISERROR('MH01'!H22)),"",'MH01'!H22)</f>
        <v/>
      </c>
      <c r="I19" s="266" t="s">
        <v>91</v>
      </c>
      <c r="J19" s="152" t="str">
        <f>IF(OR(ISBLANK('MH01'!J21),ISERROR('MH01'!J21)),"",'MH01'!J21)</f>
        <v>=</v>
      </c>
      <c r="K19" s="177">
        <f>IF(OR(ISBLANK('MH01'!K21),ISERROR('MH01'!K21)),"",'MH01'!K21)</f>
        <v>19322.909090909092</v>
      </c>
      <c r="L19" s="263" t="s">
        <v>92</v>
      </c>
      <c r="M19" s="178" t="s">
        <v>93</v>
      </c>
      <c r="N19" s="158"/>
      <c r="O19" s="179">
        <f>IF(OR(ISBLANK('MH01'!O22),ISERROR('MH01'!O22)),"",'MH01'!O22)</f>
        <v>671.83090909090606</v>
      </c>
      <c r="P19" s="495"/>
      <c r="Q19" s="180" t="str">
        <f>IF(OR(ISBLANK('MH01'!P22),ISERROR('MH01'!P22)),"",'MH01'!P22)</f>
        <v/>
      </c>
      <c r="R19" s="508" t="str">
        <f>IF(OR(ISBLANK('MH01'!Q23),ISERROR('MH01'!Q23)),"",'MH01'!Q23)</f>
        <v>(sugerencia = 2)</v>
      </c>
      <c r="W19" s="122"/>
      <c r="Y19" s="169" t="str">
        <f ca="1">IF(OR(ISBLANK('MH01'!X22),ISERROR('MH01'!X22)),"",'MH01'!X22)</f>
        <v/>
      </c>
      <c r="Z19" s="169">
        <f ca="1">IF(OR(ISBLANK('MH01'!Y22),ISERROR('MH01'!Y22)),"",'MH01'!Y22)</f>
        <v>63</v>
      </c>
      <c r="AA19" s="169">
        <f ca="1">IF(OR(ISBLANK('MH01'!Z22),ISERROR('MH01'!Z22)),"",'MH01'!Z22)</f>
        <v>66</v>
      </c>
      <c r="AB19" s="169">
        <f ca="1">IF(OR(ISBLANK('MH01'!AA22),ISERROR('MH01'!AA22)),"",'MH01'!AA22)</f>
        <v>62.5</v>
      </c>
      <c r="AC19" s="169">
        <f ca="1">IF(OR(ISBLANK('MH01'!AB22),ISERROR('MH01'!AB22)),"",'MH01'!AB22)</f>
        <v>66.5</v>
      </c>
      <c r="AD19" s="156" t="str">
        <f ca="1">IF(OR(ISBLANK('MH01'!AC22),ISERROR('MH01'!AC22)),"",'MH01'!AC22)</f>
        <v/>
      </c>
      <c r="AE19" s="169">
        <f ca="1">IF(OR(ISBLANK('MH01'!AD22),ISERROR('MH01'!AD22)),"",'MH01'!AD22)</f>
        <v>0</v>
      </c>
      <c r="AF19" s="169">
        <f ca="1">IF(OR(ISBLANK('MH01'!AE22),ISERROR('MH01'!AE22)),"",'MH01'!AE22)</f>
        <v>22</v>
      </c>
      <c r="AG19" s="169"/>
      <c r="AH19" s="157">
        <f ca="1">IF(OR(ISBLANK('MH01'!AG22),ISERROR('MH01'!AG22)),"",'MH01'!AG22)</f>
        <v>0</v>
      </c>
      <c r="AI19" s="128" t="str">
        <f>IF(OR(ISBLANK('MH01'!AH22),ISERROR('MH01'!AH22)),"",'MH01'!AH22)</f>
        <v/>
      </c>
      <c r="AJ19" s="128" t="str">
        <f>IF(OR(ISBLANK('MH01'!AI22),ISERROR('MH01'!AI22)),"",'MH01'!AI22)</f>
        <v/>
      </c>
      <c r="AK19" s="128" t="str">
        <f>IF(OR(ISBLANK('MH01'!AJ22),ISERROR('MH01'!AJ22)),"",'MH01'!AJ22)</f>
        <v/>
      </c>
      <c r="AL19" s="128" t="str">
        <f>IF(OR(ISBLANK('MH01'!AK22),ISERROR('MH01'!AK22)),"",'MH01'!AK22)</f>
        <v/>
      </c>
      <c r="AM19" s="122" t="str">
        <f>IF(OR(ISBLANK('MH01'!AL22),ISERROR('MH01'!AL22)),"",'MH01'!AL22)</f>
        <v/>
      </c>
      <c r="AN19" s="122" t="str">
        <f>IF(OR(ISBLANK('MH01'!AM22),ISERROR('MH01'!AM22)),"",'MH01'!AM22)</f>
        <v/>
      </c>
      <c r="AO19" s="122" t="str">
        <f>IF(OR(ISBLANK('MH01'!AN22),ISERROR('MH01'!AN22)),"",'MH01'!AN22)</f>
        <v/>
      </c>
      <c r="AP19" s="122" t="str">
        <f>IF(OR(ISBLANK('MH01'!AO22),ISERROR('MH01'!AO22)),"",'MH01'!AO22)</f>
        <v/>
      </c>
      <c r="AQ19" s="122" t="str">
        <f>IF(OR(ISBLANK('MH01'!AP22),ISERROR('MH01'!AP22)),"",'MH01'!AP22)</f>
        <v/>
      </c>
      <c r="AR19" s="122" t="str">
        <f>IF(OR(ISBLANK('MH01'!AQ22),ISERROR('MH01'!AQ22)),"",'MH01'!AQ22)</f>
        <v/>
      </c>
      <c r="AS19" s="122" t="str">
        <f>IF(OR(ISBLANK('MH01'!AR22),ISERROR('MH01'!AR22)),"",'MH01'!AR22)</f>
        <v/>
      </c>
      <c r="AT19" s="122" t="str">
        <f>IF(OR(ISBLANK('MH01'!AS22),ISERROR('MH01'!AS22)),"",'MH01'!AS22)</f>
        <v/>
      </c>
      <c r="AU19" s="122" t="str">
        <f>IF(OR(ISBLANK('MH01'!AT22),ISERROR('MH01'!AT22)),"",'MH01'!AT22)</f>
        <v/>
      </c>
      <c r="AV19" s="122" t="str">
        <f>IF(OR(ISBLANK('MH01'!AU22),ISERROR('MH01'!AU22)),"",'MH01'!AU22)</f>
        <v/>
      </c>
      <c r="AW19" s="122" t="str">
        <f>IF(OR(ISBLANK('MH01'!AV22),ISERROR('MH01'!AV22)),"",'MH01'!AV22)</f>
        <v/>
      </c>
      <c r="AX19" s="122" t="str">
        <f>IF(OR(ISBLANK('MH01'!AW22),ISERROR('MH01'!AW22)),"",'MH01'!AW22)</f>
        <v/>
      </c>
      <c r="AY19" s="122" t="str">
        <f>IF(OR(ISBLANK('MH01'!AX22),ISERROR('MH01'!AX22)),"",'MH01'!AX22)</f>
        <v/>
      </c>
      <c r="AZ19" s="122" t="str">
        <f>IF(OR(ISBLANK('MH01'!AY22),ISERROR('MH01'!AY22)),"",'MH01'!AY22)</f>
        <v/>
      </c>
      <c r="BA19" s="122" t="str">
        <f>IF(OR(ISBLANK('MH01'!AZ22),ISERROR('MH01'!AZ22)),"",'MH01'!AZ22)</f>
        <v/>
      </c>
      <c r="BB19" s="122" t="str">
        <f>IF(OR(ISBLANK('MH01'!BA22),ISERROR('MH01'!BA22)),"",'MH01'!BA22)</f>
        <v/>
      </c>
      <c r="BC19" s="122" t="str">
        <f>IF(OR(ISBLANK('MH01'!BB22),ISERROR('MH01'!BB22)),"",'MH01'!BB22)</f>
        <v/>
      </c>
    </row>
    <row r="20" spans="2:55" ht="12.75" customHeight="1">
      <c r="B20" s="234">
        <f>IF(OR(ISBLANK('MH01'!A23),ISERROR('MH01'!A23)),"",'MH01'!A23)</f>
        <v>16</v>
      </c>
      <c r="C20" s="216">
        <v>25.8</v>
      </c>
      <c r="D20" s="139">
        <f>IF(OR(ISBLANK('MH01'!D23),ISERROR('MH01'!D23)),"",'MH01'!D23)</f>
        <v>32.799999999999997</v>
      </c>
      <c r="E20" s="140">
        <f>IF(OR(ISBLANK('MH01'!E23),ISERROR('MH01'!E23)),"",'MH01'!E23)</f>
        <v>665.64</v>
      </c>
      <c r="F20" s="141">
        <f>IF(OR(ISBLANK('MH01'!F23),ISERROR('MH01'!F23)),"",'MH01'!F23)</f>
        <v>3.2503744919275719</v>
      </c>
      <c r="G20" s="141"/>
      <c r="H20" s="127" t="str">
        <f>IF(OR(ISBLANK('MH01'!H23),ISERROR('MH01'!H23)),"",'MH01'!H23)</f>
        <v/>
      </c>
      <c r="I20" s="122" t="str">
        <f>IF(OR(ISBLANK('MH01'!I23),ISERROR('MH01'!I23)),"",'MH01'!I23)</f>
        <v/>
      </c>
      <c r="J20" s="126" t="str">
        <f>IF(OR(ISBLANK('MH01'!J23),ISERROR('MH01'!J23)),"",'MH01'!J23)</f>
        <v/>
      </c>
      <c r="K20" s="122" t="str">
        <f>IF(OR(ISBLANK('MH01'!K23),ISERROR('MH01'!K23)),"",'MH01'!K23)</f>
        <v/>
      </c>
      <c r="L20" s="122" t="str">
        <f>IF(OR(ISBLANK('MH01'!L23),ISERROR('MH01'!L23)),"",'MH01'!L23)</f>
        <v/>
      </c>
      <c r="M20" s="122" t="str">
        <f>IF(OR(ISBLANK('MH01'!M23),ISERROR('MH01'!M23)),"",'MH01'!M23)</f>
        <v/>
      </c>
      <c r="N20" s="122" t="str">
        <f>IF(OR(ISBLANK('MH01'!N23),ISERROR('MH01'!N23)),"",'MH01'!N23)</f>
        <v/>
      </c>
      <c r="O20" s="122" t="str">
        <f>IF(OR(ISBLANK('MH01'!O23),ISERROR('MH01'!O23)),"",'MH01'!O23)</f>
        <v/>
      </c>
      <c r="Q20" s="122" t="str">
        <f>IF(OR(ISBLANK('MH01'!P23),ISERROR('MH01'!P23)),"",'MH01'!P23)</f>
        <v/>
      </c>
      <c r="R20" s="128" t="str">
        <f>IF(OR(ISBLANK('MH01'!Q22),ISERROR('MH01'!Q22)),"",'MH01'!Q22)</f>
        <v>Opción:</v>
      </c>
      <c r="S20" s="243">
        <v>2</v>
      </c>
      <c r="T20" s="203" t="str">
        <f>IF(OR(ISBLANK('MH01'!S22),ISERROR('MH01'!S22)),"",'MH01'!S22)</f>
        <v/>
      </c>
      <c r="V20" s="181"/>
      <c r="Y20" s="169" t="str">
        <f ca="1">IF(OR(ISBLANK('MH01'!X23),ISERROR('MH01'!X23)),"",'MH01'!X23)</f>
        <v/>
      </c>
      <c r="Z20" s="169">
        <f ca="1">IF(OR(ISBLANK('MH01'!Y23),ISERROR('MH01'!Y23)),"",'MH01'!Y23)</f>
        <v>67</v>
      </c>
      <c r="AA20" s="169">
        <f ca="1">IF(OR(ISBLANK('MH01'!Z23),ISERROR('MH01'!Z23)),"",'MH01'!Z23)</f>
        <v>70</v>
      </c>
      <c r="AB20" s="169">
        <f ca="1">IF(OR(ISBLANK('MH01'!AA23),ISERROR('MH01'!AA23)),"",'MH01'!AA23)</f>
        <v>66.5</v>
      </c>
      <c r="AC20" s="169">
        <f ca="1">IF(OR(ISBLANK('MH01'!AB23),ISERROR('MH01'!AB23)),"",'MH01'!AB23)</f>
        <v>70.5</v>
      </c>
      <c r="AD20" s="156" t="str">
        <f ca="1">IF(OR(ISBLANK('MH01'!AC23),ISERROR('MH01'!AC23)),"",'MH01'!AC23)</f>
        <v/>
      </c>
      <c r="AE20" s="169">
        <f ca="1">IF(OR(ISBLANK('MH01'!AD23),ISERROR('MH01'!AD23)),"",'MH01'!AD23)</f>
        <v>0</v>
      </c>
      <c r="AF20" s="169">
        <f ca="1">IF(OR(ISBLANK('MH01'!AE23),ISERROR('MH01'!AE23)),"",'MH01'!AE23)</f>
        <v>22</v>
      </c>
      <c r="AG20" s="169"/>
      <c r="AH20" s="157">
        <f ca="1">IF(OR(ISBLANK('MH01'!AG23),ISERROR('MH01'!AG23)),"",'MH01'!AG23)</f>
        <v>0</v>
      </c>
      <c r="AI20" s="128" t="str">
        <f>IF(OR(ISBLANK('MH01'!AH23),ISERROR('MH01'!AH23)),"",'MH01'!AH23)</f>
        <v/>
      </c>
      <c r="AJ20" s="128" t="str">
        <f>IF(OR(ISBLANK('MH01'!AI23),ISERROR('MH01'!AI23)),"",'MH01'!AI23)</f>
        <v/>
      </c>
      <c r="AK20" s="128" t="str">
        <f>IF(OR(ISBLANK('MH01'!AJ23),ISERROR('MH01'!AJ23)),"",'MH01'!AJ23)</f>
        <v/>
      </c>
      <c r="AL20" s="128" t="str">
        <f>IF(OR(ISBLANK('MH01'!AK23),ISERROR('MH01'!AK23)),"",'MH01'!AK23)</f>
        <v/>
      </c>
      <c r="AM20" s="122" t="str">
        <f>IF(OR(ISBLANK('MH01'!AL23),ISERROR('MH01'!AL23)),"",'MH01'!AL23)</f>
        <v/>
      </c>
      <c r="AN20" s="122" t="str">
        <f>IF(OR(ISBLANK('MH01'!AM23),ISERROR('MH01'!AM23)),"",'MH01'!AM23)</f>
        <v/>
      </c>
      <c r="AO20" s="122" t="str">
        <f>IF(OR(ISBLANK('MH01'!AN23),ISERROR('MH01'!AN23)),"",'MH01'!AN23)</f>
        <v/>
      </c>
      <c r="AP20" s="122" t="str">
        <f>IF(OR(ISBLANK('MH01'!AO23),ISERROR('MH01'!AO23)),"",'MH01'!AO23)</f>
        <v/>
      </c>
      <c r="AQ20" s="122" t="str">
        <f>IF(OR(ISBLANK('MH01'!AP23),ISERROR('MH01'!AP23)),"",'MH01'!AP23)</f>
        <v/>
      </c>
      <c r="AR20" s="122" t="str">
        <f>IF(OR(ISBLANK('MH01'!AQ23),ISERROR('MH01'!AQ23)),"",'MH01'!AQ23)</f>
        <v/>
      </c>
      <c r="AS20" s="122" t="str">
        <f>IF(OR(ISBLANK('MH01'!AR23),ISERROR('MH01'!AR23)),"",'MH01'!AR23)</f>
        <v/>
      </c>
      <c r="AT20" s="122" t="str">
        <f>IF(OR(ISBLANK('MH01'!AS23),ISERROR('MH01'!AS23)),"",'MH01'!AS23)</f>
        <v/>
      </c>
      <c r="AU20" s="122" t="str">
        <f>IF(OR(ISBLANK('MH01'!AT23),ISERROR('MH01'!AT23)),"",'MH01'!AT23)</f>
        <v/>
      </c>
      <c r="AV20" s="122" t="str">
        <f>IF(OR(ISBLANK('MH01'!AU23),ISERROR('MH01'!AU23)),"",'MH01'!AU23)</f>
        <v/>
      </c>
      <c r="AW20" s="122" t="str">
        <f>IF(OR(ISBLANK('MH01'!AV23),ISERROR('MH01'!AV23)),"",'MH01'!AV23)</f>
        <v/>
      </c>
      <c r="AX20" s="122" t="str">
        <f>IF(OR(ISBLANK('MH01'!AW23),ISERROR('MH01'!AW23)),"",'MH01'!AW23)</f>
        <v/>
      </c>
      <c r="AY20" s="122" t="str">
        <f>IF(OR(ISBLANK('MH01'!AX23),ISERROR('MH01'!AX23)),"",'MH01'!AX23)</f>
        <v/>
      </c>
      <c r="AZ20" s="122" t="str">
        <f>IF(OR(ISBLANK('MH01'!AY23),ISERROR('MH01'!AY23)),"",'MH01'!AY23)</f>
        <v/>
      </c>
      <c r="BA20" s="122" t="str">
        <f>IF(OR(ISBLANK('MH01'!AZ23),ISERROR('MH01'!AZ23)),"",'MH01'!AZ23)</f>
        <v/>
      </c>
      <c r="BB20" s="122" t="str">
        <f>IF(OR(ISBLANK('MH01'!BA23),ISERROR('MH01'!BA23)),"",'MH01'!BA23)</f>
        <v/>
      </c>
      <c r="BC20" s="122" t="str">
        <f>IF(OR(ISBLANK('MH01'!BB23),ISERROR('MH01'!BB23)),"",'MH01'!BB23)</f>
        <v/>
      </c>
    </row>
    <row r="21" spans="2:55" ht="12.75" customHeight="1" thickBot="1">
      <c r="B21" s="234">
        <f>IF(OR(ISBLANK('MH01'!A24),ISERROR('MH01'!A24)),"",'MH01'!A24)</f>
        <v>17</v>
      </c>
      <c r="C21" s="216">
        <v>34.4</v>
      </c>
      <c r="D21" s="139">
        <f>IF(OR(ISBLANK('MH01'!D24),ISERROR('MH01'!D24)),"",'MH01'!D24)</f>
        <v>32.799999999999997</v>
      </c>
      <c r="E21" s="140">
        <f>IF(OR(ISBLANK('MH01'!E24),ISERROR('MH01'!E24)),"",'MH01'!E24)</f>
        <v>1183.3599999999999</v>
      </c>
      <c r="F21" s="141">
        <f>IF(OR(ISBLANK('MH01'!F24),ISERROR('MH01'!F24)),"",'MH01'!F24)</f>
        <v>3.5380565643793527</v>
      </c>
      <c r="G21" s="141"/>
      <c r="H21" s="404">
        <v>4</v>
      </c>
      <c r="I21" s="183" t="str">
        <f>IF(OR(ISBLANK('MH01'!I24),ISERROR('MH01'!I24)),"",'MH01'!I24)</f>
        <v>Percentiles</v>
      </c>
      <c r="J21" s="132"/>
      <c r="K21" s="132"/>
      <c r="L21" s="184" t="str">
        <f>IF(OR(ISBLANK('MH01'!L24),ISERROR('MH01'!L24)),"",'MH01'!L24)</f>
        <v>Posición</v>
      </c>
      <c r="M21" s="524" t="str">
        <f>IF(OR(ISBLANK('MH01'!M24),ISERROR('MH01'!M24)),"",'MH01'!M24)</f>
        <v>n*a</v>
      </c>
      <c r="N21" s="524" t="str">
        <f>IF(OR(ISBLANK('MH01'!N24),ISERROR('MH01'!N24)),"",'MH01'!N24)</f>
        <v/>
      </c>
      <c r="O21" s="185" t="str">
        <f>IF(OR(ISBLANK('MH01'!O24),ISERROR('MH01'!O24)),"",'MH01'!O24)</f>
        <v/>
      </c>
      <c r="P21" s="159"/>
      <c r="Q21" s="159" t="str">
        <f>IF(OR(ISBLANK('MH01'!P24),ISERROR('MH01'!P24)),"",'MH01'!P24)</f>
        <v/>
      </c>
      <c r="R21" s="122" t="str">
        <f>IF(OR(ISBLANK('MH01'!Q24),ISERROR('MH01'!Q24)),"",'MH01'!Q24)</f>
        <v/>
      </c>
      <c r="S21" s="122" t="str">
        <f>IF(OR(ISBLANK('MH01'!R24),ISERROR('MH01'!R24)),"",'MH01'!R24)</f>
        <v/>
      </c>
      <c r="T21" s="122" t="str">
        <f>IF(OR(ISBLANK('MH01'!S24),ISERROR('MH01'!S24)),"",'MH01'!S24)</f>
        <v/>
      </c>
      <c r="V21" s="181" t="str">
        <f>IF(OR(ISBLANK('MH01'!U24),ISERROR('MH01'!U24)),"",'MH01'!U24)</f>
        <v/>
      </c>
      <c r="W21" s="181" t="str">
        <f>IF(OR(ISBLANK('MH01'!V24),ISERROR('MH01'!V24)),"",'MH01'!V24)</f>
        <v/>
      </c>
      <c r="Y21" s="169" t="str">
        <f ca="1">IF(OR(ISBLANK('MH01'!X24),ISERROR('MH01'!X24)),"",'MH01'!X24)</f>
        <v/>
      </c>
      <c r="Z21" s="169">
        <f ca="1">IF(OR(ISBLANK('MH01'!Y24),ISERROR('MH01'!Y24)),"",'MH01'!Y24)</f>
        <v>71</v>
      </c>
      <c r="AA21" s="169">
        <f ca="1">IF(OR(ISBLANK('MH01'!Z24),ISERROR('MH01'!Z24)),"",'MH01'!Z24)</f>
        <v>74</v>
      </c>
      <c r="AB21" s="169">
        <f ca="1">IF(OR(ISBLANK('MH01'!AA24),ISERROR('MH01'!AA24)),"",'MH01'!AA24)</f>
        <v>70.5</v>
      </c>
      <c r="AC21" s="169">
        <f ca="1">IF(OR(ISBLANK('MH01'!AB24),ISERROR('MH01'!AB24)),"",'MH01'!AB24)</f>
        <v>74.5</v>
      </c>
      <c r="AD21" s="156" t="str">
        <f ca="1">IF(OR(ISBLANK('MH01'!AC24),ISERROR('MH01'!AC24)),"",'MH01'!AC24)</f>
        <v/>
      </c>
      <c r="AE21" s="169">
        <f ca="1">IF(OR(ISBLANK('MH01'!AD24),ISERROR('MH01'!AD24)),"",'MH01'!AD24)</f>
        <v>0</v>
      </c>
      <c r="AF21" s="169">
        <f ca="1">IF(OR(ISBLANK('MH01'!AE24),ISERROR('MH01'!AE24)),"",'MH01'!AE24)</f>
        <v>22</v>
      </c>
      <c r="AG21" s="169"/>
      <c r="AH21" s="157">
        <f ca="1">IF(OR(ISBLANK('MH01'!AG24),ISERROR('MH01'!AG24)),"",'MH01'!AG24)</f>
        <v>0</v>
      </c>
      <c r="AI21" s="128" t="str">
        <f>IF(OR(ISBLANK('MH01'!AH24),ISERROR('MH01'!AH24)),"",'MH01'!AH24)</f>
        <v/>
      </c>
      <c r="AJ21" s="128" t="str">
        <f>IF(OR(ISBLANK('MH01'!AI24),ISERROR('MH01'!AI24)),"",'MH01'!AI24)</f>
        <v/>
      </c>
      <c r="AK21" s="128" t="str">
        <f>IF(OR(ISBLANK('MH01'!AJ24),ISERROR('MH01'!AJ24)),"",'MH01'!AJ24)</f>
        <v/>
      </c>
      <c r="AL21" s="128" t="str">
        <f>IF(OR(ISBLANK('MH01'!AK24),ISERROR('MH01'!AK24)),"",'MH01'!AK24)</f>
        <v/>
      </c>
      <c r="AM21" s="122" t="str">
        <f>IF(OR(ISBLANK('MH01'!AL24),ISERROR('MH01'!AL24)),"",'MH01'!AL24)</f>
        <v/>
      </c>
      <c r="AN21" s="122" t="str">
        <f>IF(OR(ISBLANK('MH01'!AM24),ISERROR('MH01'!AM24)),"",'MH01'!AM24)</f>
        <v/>
      </c>
      <c r="AO21" s="122" t="str">
        <f>IF(OR(ISBLANK('MH01'!AN24),ISERROR('MH01'!AN24)),"",'MH01'!AN24)</f>
        <v/>
      </c>
      <c r="AP21" s="122" t="str">
        <f>IF(OR(ISBLANK('MH01'!AO24),ISERROR('MH01'!AO24)),"",'MH01'!AO24)</f>
        <v/>
      </c>
      <c r="AQ21" s="122" t="str">
        <f>IF(OR(ISBLANK('MH01'!AP24),ISERROR('MH01'!AP24)),"",'MH01'!AP24)</f>
        <v/>
      </c>
      <c r="AR21" s="122" t="str">
        <f>IF(OR(ISBLANK('MH01'!AQ24),ISERROR('MH01'!AQ24)),"",'MH01'!AQ24)</f>
        <v/>
      </c>
      <c r="AS21" s="122" t="str">
        <f>IF(OR(ISBLANK('MH01'!AR24),ISERROR('MH01'!AR24)),"",'MH01'!AR24)</f>
        <v/>
      </c>
      <c r="AT21" s="122" t="str">
        <f>IF(OR(ISBLANK('MH01'!AS24),ISERROR('MH01'!AS24)),"",'MH01'!AS24)</f>
        <v/>
      </c>
      <c r="AU21" s="122" t="str">
        <f>IF(OR(ISBLANK('MH01'!AT24),ISERROR('MH01'!AT24)),"",'MH01'!AT24)</f>
        <v/>
      </c>
      <c r="AV21" s="122" t="str">
        <f>IF(OR(ISBLANK('MH01'!AU24),ISERROR('MH01'!AU24)),"",'MH01'!AU24)</f>
        <v/>
      </c>
      <c r="AW21" s="122" t="str">
        <f>IF(OR(ISBLANK('MH01'!AV24),ISERROR('MH01'!AV24)),"",'MH01'!AV24)</f>
        <v/>
      </c>
      <c r="AX21" s="122" t="str">
        <f>IF(OR(ISBLANK('MH01'!AW24),ISERROR('MH01'!AW24)),"",'MH01'!AW24)</f>
        <v/>
      </c>
      <c r="AY21" s="122" t="str">
        <f>IF(OR(ISBLANK('MH01'!AX24),ISERROR('MH01'!AX24)),"",'MH01'!AX24)</f>
        <v/>
      </c>
      <c r="AZ21" s="122" t="str">
        <f>IF(OR(ISBLANK('MH01'!AY24),ISERROR('MH01'!AY24)),"",'MH01'!AY24)</f>
        <v/>
      </c>
      <c r="BA21" s="122" t="str">
        <f>IF(OR(ISBLANK('MH01'!AZ24),ISERROR('MH01'!AZ24)),"",'MH01'!AZ24)</f>
        <v/>
      </c>
      <c r="BB21" s="122" t="str">
        <f>IF(OR(ISBLANK('MH01'!BA24),ISERROR('MH01'!BA24)),"",'MH01'!BA24)</f>
        <v/>
      </c>
      <c r="BC21" s="122" t="str">
        <f>IF(OR(ISBLANK('MH01'!BB24),ISERROR('MH01'!BB24)),"",'MH01'!BB24)</f>
        <v/>
      </c>
    </row>
    <row r="22" spans="2:55" ht="12.75" customHeight="1">
      <c r="B22" s="234">
        <f>IF(OR(ISBLANK('MH01'!A25),ISERROR('MH01'!A25)),"",'MH01'!A25)</f>
        <v>18</v>
      </c>
      <c r="C22" s="216">
        <v>28.4</v>
      </c>
      <c r="D22" s="139">
        <f>IF(OR(ISBLANK('MH01'!D25),ISERROR('MH01'!D25)),"",'MH01'!D25)</f>
        <v>34.200000000000003</v>
      </c>
      <c r="E22" s="140">
        <f>IF(OR(ISBLANK('MH01'!E25),ISERROR('MH01'!E25)),"",'MH01'!E25)</f>
        <v>806.56</v>
      </c>
      <c r="F22" s="141">
        <f>IF(OR(ISBLANK('MH01'!F25),ISERROR('MH01'!F25)),"",'MH01'!F25)</f>
        <v>3.3463891451671604</v>
      </c>
      <c r="G22" s="141"/>
      <c r="H22" s="127" t="str">
        <f>IF(OR(ISBLANK('MH01'!H25),ISERROR('MH01'!H25)),"",'MH01'!H25)</f>
        <v/>
      </c>
      <c r="I22" s="128" t="str">
        <f>IF(OR(ISBLANK('MH01'!I25),ISERROR('MH01'!I25)),"",'MH01'!I25)</f>
        <v>Q1</v>
      </c>
      <c r="J22" s="126" t="str">
        <f>IF(OR(ISBLANK('MH01'!J25),ISERROR('MH01'!J25)),"",'MH01'!J25)</f>
        <v>=</v>
      </c>
      <c r="K22" s="186">
        <f>IF(OR(ISBLANK('MH01'!K25),ISERROR('MH01'!K25)),"",'MH01'!K25)</f>
        <v>25.274999999999999</v>
      </c>
      <c r="L22" s="187">
        <f>IF(OR(ISBLANK('MH01'!L25),ISERROR('MH01'!L25)),"",'MH01'!L25)</f>
        <v>5.75</v>
      </c>
      <c r="M22" s="525">
        <f>IF(OR(ISBLANK('MH01'!M25),ISERROR('MH01'!M25)),"",'MH01'!M25)</f>
        <v>5.5</v>
      </c>
      <c r="N22" s="525" t="str">
        <f>IF(OR(ISBLANK('MH01'!N25),ISERROR('MH01'!N25)),"",'MH01'!N25)</f>
        <v/>
      </c>
      <c r="O22" s="122" t="str">
        <f>IF(OR(ISBLANK('MH01'!O25),ISERROR('MH01'!O25)),"",'MH01'!O25)</f>
        <v/>
      </c>
      <c r="Q22" s="122" t="str">
        <f>IF(OR(ISBLANK('MH01'!P25),ISERROR('MH01'!P25)),"",'MH01'!P25)</f>
        <v/>
      </c>
      <c r="R22" s="145" t="str">
        <f>IF(OR(ISBLANK('MH01'!Q25),ISERROR('MH01'!Q25)),"",'MH01'!Q25)</f>
        <v>- Selección actual</v>
      </c>
      <c r="S22" s="188"/>
      <c r="U22" s="189"/>
      <c r="V22" s="189"/>
      <c r="W22" s="189"/>
      <c r="Y22" s="169" t="str">
        <f ca="1">IF(OR(ISBLANK('MH01'!X25),ISERROR('MH01'!X25)),"",'MH01'!X25)</f>
        <v/>
      </c>
      <c r="Z22" s="169">
        <f ca="1">IF(OR(ISBLANK('MH01'!Y25),ISERROR('MH01'!Y25)),"",'MH01'!Y25)</f>
        <v>75</v>
      </c>
      <c r="AA22" s="169">
        <f ca="1">IF(OR(ISBLANK('MH01'!Z25),ISERROR('MH01'!Z25)),"",'MH01'!Z25)</f>
        <v>78</v>
      </c>
      <c r="AB22" s="169">
        <f ca="1">IF(OR(ISBLANK('MH01'!AA25),ISERROR('MH01'!AA25)),"",'MH01'!AA25)</f>
        <v>74.5</v>
      </c>
      <c r="AC22" s="169">
        <f ca="1">IF(OR(ISBLANK('MH01'!AB25),ISERROR('MH01'!AB25)),"",'MH01'!AB25)</f>
        <v>78.5</v>
      </c>
      <c r="AD22" s="156" t="str">
        <f ca="1">IF(OR(ISBLANK('MH01'!AC25),ISERROR('MH01'!AC25)),"",'MH01'!AC25)</f>
        <v/>
      </c>
      <c r="AE22" s="169">
        <f ca="1">IF(OR(ISBLANK('MH01'!AD25),ISERROR('MH01'!AD25)),"",'MH01'!AD25)</f>
        <v>0</v>
      </c>
      <c r="AF22" s="169">
        <f ca="1">IF(OR(ISBLANK('MH01'!AE25),ISERROR('MH01'!AE25)),"",'MH01'!AE25)</f>
        <v>22</v>
      </c>
      <c r="AG22" s="169"/>
      <c r="AH22" s="157">
        <f ca="1">IF(OR(ISBLANK('MH01'!AG25),ISERROR('MH01'!AG25)),"",'MH01'!AG25)</f>
        <v>0</v>
      </c>
      <c r="AI22" s="128" t="str">
        <f>IF(OR(ISBLANK('MH01'!AH25),ISERROR('MH01'!AH25)),"",'MH01'!AH25)</f>
        <v/>
      </c>
      <c r="AJ22" s="128" t="str">
        <f>IF(OR(ISBLANK('MH01'!AI25),ISERROR('MH01'!AI25)),"",'MH01'!AI25)</f>
        <v/>
      </c>
      <c r="AK22" s="128" t="str">
        <f>IF(OR(ISBLANK('MH01'!AJ25),ISERROR('MH01'!AJ25)),"",'MH01'!AJ25)</f>
        <v/>
      </c>
      <c r="AL22" s="128" t="str">
        <f>IF(OR(ISBLANK('MH01'!AK25),ISERROR('MH01'!AK25)),"",'MH01'!AK25)</f>
        <v/>
      </c>
      <c r="AM22" s="122" t="str">
        <f>IF(OR(ISBLANK('MH01'!AL25),ISERROR('MH01'!AL25)),"",'MH01'!AL25)</f>
        <v/>
      </c>
      <c r="AN22" s="122" t="str">
        <f>IF(OR(ISBLANK('MH01'!AM25),ISERROR('MH01'!AM25)),"",'MH01'!AM25)</f>
        <v/>
      </c>
      <c r="AO22" s="122" t="str">
        <f>IF(OR(ISBLANK('MH01'!AN25),ISERROR('MH01'!AN25)),"",'MH01'!AN25)</f>
        <v/>
      </c>
      <c r="AP22" s="122" t="str">
        <f>IF(OR(ISBLANK('MH01'!AO25),ISERROR('MH01'!AO25)),"",'MH01'!AO25)</f>
        <v/>
      </c>
      <c r="AQ22" s="122" t="str">
        <f>IF(OR(ISBLANK('MH01'!AP25),ISERROR('MH01'!AP25)),"",'MH01'!AP25)</f>
        <v/>
      </c>
      <c r="AR22" s="122" t="str">
        <f>IF(OR(ISBLANK('MH01'!AQ25),ISERROR('MH01'!AQ25)),"",'MH01'!AQ25)</f>
        <v/>
      </c>
      <c r="AS22" s="122" t="str">
        <f>IF(OR(ISBLANK('MH01'!AR25),ISERROR('MH01'!AR25)),"",'MH01'!AR25)</f>
        <v/>
      </c>
      <c r="AT22" s="122" t="str">
        <f>IF(OR(ISBLANK('MH01'!AS25),ISERROR('MH01'!AS25)),"",'MH01'!AS25)</f>
        <v/>
      </c>
      <c r="AU22" s="122" t="str">
        <f>IF(OR(ISBLANK('MH01'!AT25),ISERROR('MH01'!AT25)),"",'MH01'!AT25)</f>
        <v/>
      </c>
      <c r="AV22" s="122" t="str">
        <f>IF(OR(ISBLANK('MH01'!AU25),ISERROR('MH01'!AU25)),"",'MH01'!AU25)</f>
        <v/>
      </c>
      <c r="AW22" s="122" t="str">
        <f>IF(OR(ISBLANK('MH01'!AV25),ISERROR('MH01'!AV25)),"",'MH01'!AV25)</f>
        <v/>
      </c>
      <c r="AX22" s="122" t="str">
        <f>IF(OR(ISBLANK('MH01'!AW25),ISERROR('MH01'!AW25)),"",'MH01'!AW25)</f>
        <v/>
      </c>
      <c r="AY22" s="122" t="str">
        <f>IF(OR(ISBLANK('MH01'!AX25),ISERROR('MH01'!AX25)),"",'MH01'!AX25)</f>
        <v/>
      </c>
      <c r="AZ22" s="122" t="str">
        <f>IF(OR(ISBLANK('MH01'!AY25),ISERROR('MH01'!AY25)),"",'MH01'!AY25)</f>
        <v/>
      </c>
      <c r="BA22" s="122" t="str">
        <f>IF(OR(ISBLANK('MH01'!AZ25),ISERROR('MH01'!AZ25)),"",'MH01'!AZ25)</f>
        <v/>
      </c>
      <c r="BB22" s="122" t="str">
        <f>IF(OR(ISBLANK('MH01'!BA25),ISERROR('MH01'!BA25)),"",'MH01'!BA25)</f>
        <v/>
      </c>
      <c r="BC22" s="122" t="str">
        <f>IF(OR(ISBLANK('MH01'!BB25),ISERROR('MH01'!BB25)),"",'MH01'!BB25)</f>
        <v/>
      </c>
    </row>
    <row r="23" spans="2:55" ht="12.75" customHeight="1">
      <c r="B23" s="234">
        <f>IF(OR(ISBLANK('MH01'!A26),ISERROR('MH01'!A26)),"",'MH01'!A26)</f>
        <v>19</v>
      </c>
      <c r="C23" s="216">
        <v>24.8</v>
      </c>
      <c r="D23" s="139">
        <f>IF(OR(ISBLANK('MH01'!D26),ISERROR('MH01'!D26)),"",'MH01'!D26)</f>
        <v>34.4</v>
      </c>
      <c r="E23" s="140">
        <f>IF(OR(ISBLANK('MH01'!E26),ISERROR('MH01'!E26)),"",'MH01'!E26)</f>
        <v>615.04000000000008</v>
      </c>
      <c r="F23" s="141">
        <f>IF(OR(ISBLANK('MH01'!F26),ISERROR('MH01'!F26)),"",'MH01'!F26)</f>
        <v>3.2108436531709366</v>
      </c>
      <c r="G23" s="141"/>
      <c r="H23" s="127" t="str">
        <f>IF(OR(ISBLANK('MH01'!H26),ISERROR('MH01'!H26)),"",'MH01'!H26)</f>
        <v/>
      </c>
      <c r="I23" s="128" t="str">
        <f>IF(OR(ISBLANK('MH01'!I26),ISERROR('MH01'!I26)),"",'MH01'!I26)</f>
        <v>Mediana</v>
      </c>
      <c r="J23" s="126" t="str">
        <f>IF(OR(ISBLANK('MH01'!J26),ISERROR('MH01'!J26)),"",'MH01'!J26)</f>
        <v>=</v>
      </c>
      <c r="K23" s="186">
        <f>IF(OR(ISBLANK('MH01'!K26),ISERROR('MH01'!K26)),"",'MH01'!K26)</f>
        <v>29.7</v>
      </c>
      <c r="L23" s="187">
        <f>IF(OR(ISBLANK('MH01'!L26),ISERROR('MH01'!L26)),"",'MH01'!L26)</f>
        <v>11.5</v>
      </c>
      <c r="M23" s="315">
        <f>IF(OR(ISBLANK('MH01'!M26),ISERROR('MH01'!M26)),"",'MH01'!M26)</f>
        <v>11</v>
      </c>
      <c r="N23" s="315" t="str">
        <f>IF(OR(ISBLANK('MH01'!N26),ISERROR('MH01'!N26)),"",'MH01'!N26)</f>
        <v/>
      </c>
      <c r="O23" s="122" t="str">
        <f>IF(OR(ISBLANK('MH01'!O26),ISERROR('MH01'!O26)),"",'MH01'!O26)</f>
        <v/>
      </c>
      <c r="Q23" s="122" t="str">
        <f>IF(OR(ISBLANK('MH01'!P26),ISERROR('MH01'!P26)),"",'MH01'!P26)</f>
        <v/>
      </c>
      <c r="R23" s="122" t="str">
        <f>IF(OR(ISBLANK('MH01'!Q26),ISERROR('MH01'!Q26)),"",'MH01'!Q26)</f>
        <v>Clases =</v>
      </c>
      <c r="S23" s="122">
        <f>IF(OR(ISBLANK('MH01'!R26),ISERROR('MH01'!R26)),"",'MH01'!R26)</f>
        <v>6</v>
      </c>
      <c r="U23" s="189"/>
      <c r="V23" s="189"/>
      <c r="W23" s="189"/>
      <c r="Y23" s="169" t="str">
        <f ca="1">IF(OR(ISBLANK('MH01'!X26),ISERROR('MH01'!X26)),"",'MH01'!X26)</f>
        <v/>
      </c>
      <c r="Z23" s="169">
        <f ca="1">IF(OR(ISBLANK('MH01'!Y26),ISERROR('MH01'!Y26)),"",'MH01'!Y26)</f>
        <v>79</v>
      </c>
      <c r="AA23" s="169">
        <f ca="1">IF(OR(ISBLANK('MH01'!Z26),ISERROR('MH01'!Z26)),"",'MH01'!Z26)</f>
        <v>82</v>
      </c>
      <c r="AB23" s="169">
        <f ca="1">IF(OR(ISBLANK('MH01'!AA26),ISERROR('MH01'!AA26)),"",'MH01'!AA26)</f>
        <v>78.5</v>
      </c>
      <c r="AC23" s="169">
        <f ca="1">IF(OR(ISBLANK('MH01'!AB26),ISERROR('MH01'!AB26)),"",'MH01'!AB26)</f>
        <v>82.5</v>
      </c>
      <c r="AD23" s="156" t="str">
        <f ca="1">IF(OR(ISBLANK('MH01'!AC26),ISERROR('MH01'!AC26)),"",'MH01'!AC26)</f>
        <v/>
      </c>
      <c r="AE23" s="169">
        <f ca="1">IF(OR(ISBLANK('MH01'!AD26),ISERROR('MH01'!AD26)),"",'MH01'!AD26)</f>
        <v>0</v>
      </c>
      <c r="AF23" s="169">
        <f ca="1">IF(OR(ISBLANK('MH01'!AE26),ISERROR('MH01'!AE26)),"",'MH01'!AE26)</f>
        <v>22</v>
      </c>
      <c r="AG23" s="169"/>
      <c r="AH23" s="157">
        <f ca="1">IF(OR(ISBLANK('MH01'!AG26),ISERROR('MH01'!AG26)),"",'MH01'!AG26)</f>
        <v>0</v>
      </c>
      <c r="AI23" s="128" t="str">
        <f>IF(OR(ISBLANK('MH01'!AH26),ISERROR('MH01'!AH26)),"",'MH01'!AH26)</f>
        <v/>
      </c>
      <c r="AJ23" s="128" t="str">
        <f>IF(OR(ISBLANK('MH01'!AI26),ISERROR('MH01'!AI26)),"",'MH01'!AI26)</f>
        <v/>
      </c>
      <c r="AK23" s="128" t="str">
        <f>IF(OR(ISBLANK('MH01'!AJ26),ISERROR('MH01'!AJ26)),"",'MH01'!AJ26)</f>
        <v/>
      </c>
      <c r="AL23" s="128" t="str">
        <f>IF(OR(ISBLANK('MH01'!AK26),ISERROR('MH01'!AK26)),"",'MH01'!AK26)</f>
        <v/>
      </c>
      <c r="AM23" s="122" t="str">
        <f>IF(OR(ISBLANK('MH01'!AL26),ISERROR('MH01'!AL26)),"",'MH01'!AL26)</f>
        <v/>
      </c>
      <c r="AN23" s="122" t="str">
        <f>IF(OR(ISBLANK('MH01'!AM26),ISERROR('MH01'!AM26)),"",'MH01'!AM26)</f>
        <v/>
      </c>
      <c r="AO23" s="122" t="str">
        <f>IF(OR(ISBLANK('MH01'!AN26),ISERROR('MH01'!AN26)),"",'MH01'!AN26)</f>
        <v/>
      </c>
      <c r="AP23" s="122" t="str">
        <f>IF(OR(ISBLANK('MH01'!AO26),ISERROR('MH01'!AO26)),"",'MH01'!AO26)</f>
        <v/>
      </c>
      <c r="AQ23" s="122" t="str">
        <f>IF(OR(ISBLANK('MH01'!AP26),ISERROR('MH01'!AP26)),"",'MH01'!AP26)</f>
        <v/>
      </c>
      <c r="AR23" s="122" t="str">
        <f>IF(OR(ISBLANK('MH01'!AQ26),ISERROR('MH01'!AQ26)),"",'MH01'!AQ26)</f>
        <v/>
      </c>
      <c r="AS23" s="122" t="str">
        <f>IF(OR(ISBLANK('MH01'!AR26),ISERROR('MH01'!AR26)),"",'MH01'!AR26)</f>
        <v/>
      </c>
      <c r="AT23" s="122" t="str">
        <f>IF(OR(ISBLANK('MH01'!AS26),ISERROR('MH01'!AS26)),"",'MH01'!AS26)</f>
        <v/>
      </c>
      <c r="AU23" s="122" t="str">
        <f>IF(OR(ISBLANK('MH01'!AT26),ISERROR('MH01'!AT26)),"",'MH01'!AT26)</f>
        <v/>
      </c>
      <c r="AV23" s="122" t="str">
        <f>IF(OR(ISBLANK('MH01'!AU26),ISERROR('MH01'!AU26)),"",'MH01'!AU26)</f>
        <v/>
      </c>
      <c r="AW23" s="122" t="str">
        <f>IF(OR(ISBLANK('MH01'!AV26),ISERROR('MH01'!AV26)),"",'MH01'!AV26)</f>
        <v/>
      </c>
      <c r="AX23" s="122" t="str">
        <f>IF(OR(ISBLANK('MH01'!AW26),ISERROR('MH01'!AW26)),"",'MH01'!AW26)</f>
        <v/>
      </c>
      <c r="AY23" s="122" t="str">
        <f>IF(OR(ISBLANK('MH01'!AX26),ISERROR('MH01'!AX26)),"",'MH01'!AX26)</f>
        <v/>
      </c>
      <c r="AZ23" s="122" t="str">
        <f>IF(OR(ISBLANK('MH01'!AY26),ISERROR('MH01'!AY26)),"",'MH01'!AY26)</f>
        <v/>
      </c>
      <c r="BA23" s="122" t="str">
        <f>IF(OR(ISBLANK('MH01'!AZ26),ISERROR('MH01'!AZ26)),"",'MH01'!AZ26)</f>
        <v/>
      </c>
      <c r="BB23" s="122" t="str">
        <f>IF(OR(ISBLANK('MH01'!BA26),ISERROR('MH01'!BA26)),"",'MH01'!BA26)</f>
        <v/>
      </c>
      <c r="BC23" s="122" t="str">
        <f>IF(OR(ISBLANK('MH01'!BB26),ISERROR('MH01'!BB26)),"",'MH01'!BB26)</f>
        <v/>
      </c>
    </row>
    <row r="24" spans="2:55" ht="12.75" customHeight="1">
      <c r="B24" s="234">
        <f>IF(OR(ISBLANK('MH01'!A27),ISERROR('MH01'!A27)),"",'MH01'!A27)</f>
        <v>20</v>
      </c>
      <c r="C24" s="216">
        <v>41.5</v>
      </c>
      <c r="D24" s="139">
        <f>IF(OR(ISBLANK('MH01'!D27),ISERROR('MH01'!D27)),"",'MH01'!D27)</f>
        <v>37.5</v>
      </c>
      <c r="E24" s="140">
        <f>IF(OR(ISBLANK('MH01'!E27),ISERROR('MH01'!E27)),"",'MH01'!E27)</f>
        <v>1722.25</v>
      </c>
      <c r="F24" s="141">
        <f>IF(OR(ISBLANK('MH01'!F27),ISERROR('MH01'!F27)),"",'MH01'!F27)</f>
        <v>3.7256934272366524</v>
      </c>
      <c r="G24" s="141"/>
      <c r="H24" s="127" t="str">
        <f>IF(OR(ISBLANK('MH01'!H27),ISERROR('MH01'!H27)),"",'MH01'!H27)</f>
        <v/>
      </c>
      <c r="I24" s="128" t="str">
        <f>IF(OR(ISBLANK('MH01'!I27),ISERROR('MH01'!I27)),"",'MH01'!I27)</f>
        <v>Q3</v>
      </c>
      <c r="J24" s="126" t="str">
        <f>IF(OR(ISBLANK('MH01'!J27),ISERROR('MH01'!J27)),"",'MH01'!J27)</f>
        <v>=</v>
      </c>
      <c r="K24" s="186">
        <f>IF(OR(ISBLANK('MH01'!K27),ISERROR('MH01'!K27)),"",'MH01'!K27)</f>
        <v>32.799999999999997</v>
      </c>
      <c r="L24" s="187">
        <f>IF(OR(ISBLANK('MH01'!L27),ISERROR('MH01'!L27)),"",'MH01'!L27)</f>
        <v>17.25</v>
      </c>
      <c r="M24" s="315">
        <f>IF(OR(ISBLANK('MH01'!M27),ISERROR('MH01'!M27)),"",'MH01'!M27)</f>
        <v>16.5</v>
      </c>
      <c r="N24" s="315" t="str">
        <f>IF(OR(ISBLANK('MH01'!N27),ISERROR('MH01'!N27)),"",'MH01'!N27)</f>
        <v/>
      </c>
      <c r="O24" s="122" t="str">
        <f>IF(OR(ISBLANK('MH01'!O27),ISERROR('MH01'!O27)),"",'MH01'!O27)</f>
        <v/>
      </c>
      <c r="Q24" s="122" t="str">
        <f>IF(OR(ISBLANK('MH01'!P27),ISERROR('MH01'!P27)),"",'MH01'!P27)</f>
        <v/>
      </c>
      <c r="R24" s="122" t="str">
        <f>IF(OR(ISBLANK('MH01'!Q27),ISERROR('MH01'!Q27)),"",'MH01'!Q27)</f>
        <v>cpc</v>
      </c>
      <c r="S24" s="190">
        <f>IF(OR(ISBLANK('MH01'!R27),ISERROR('MH01'!R27)),"",'MH01'!R27)</f>
        <v>0.5</v>
      </c>
      <c r="U24" s="189"/>
      <c r="V24" s="189"/>
      <c r="W24" s="181"/>
      <c r="Y24" s="169" t="str">
        <f ca="1">IF(OR(ISBLANK('MH01'!X27),ISERROR('MH01'!X27)),"",'MH01'!X27)</f>
        <v/>
      </c>
      <c r="Z24" s="169">
        <f ca="1">IF(OR(ISBLANK('MH01'!Y27),ISERROR('MH01'!Y27)),"",'MH01'!Y27)</f>
        <v>83</v>
      </c>
      <c r="AA24" s="169">
        <f ca="1">IF(OR(ISBLANK('MH01'!Z27),ISERROR('MH01'!Z27)),"",'MH01'!Z27)</f>
        <v>86</v>
      </c>
      <c r="AB24" s="169">
        <f ca="1">IF(OR(ISBLANK('MH01'!AA27),ISERROR('MH01'!AA27)),"",'MH01'!AA27)</f>
        <v>82.5</v>
      </c>
      <c r="AC24" s="169">
        <f ca="1">IF(OR(ISBLANK('MH01'!AB27),ISERROR('MH01'!AB27)),"",'MH01'!AB27)</f>
        <v>86.5</v>
      </c>
      <c r="AD24" s="156" t="str">
        <f ca="1">IF(OR(ISBLANK('MH01'!AC27),ISERROR('MH01'!AC27)),"",'MH01'!AC27)</f>
        <v/>
      </c>
      <c r="AE24" s="169">
        <f ca="1">IF(OR(ISBLANK('MH01'!AD27),ISERROR('MH01'!AD27)),"",'MH01'!AD27)</f>
        <v>0</v>
      </c>
      <c r="AF24" s="169">
        <f ca="1">IF(OR(ISBLANK('MH01'!AE27),ISERROR('MH01'!AE27)),"",'MH01'!AE27)</f>
        <v>22</v>
      </c>
      <c r="AG24" s="169"/>
      <c r="AH24" s="157">
        <f ca="1">IF(OR(ISBLANK('MH01'!AG27),ISERROR('MH01'!AG27)),"",'MH01'!AG27)</f>
        <v>0</v>
      </c>
      <c r="AI24" s="128" t="str">
        <f>IF(OR(ISBLANK('MH01'!AH27),ISERROR('MH01'!AH27)),"",'MH01'!AH27)</f>
        <v/>
      </c>
      <c r="AJ24" s="128" t="str">
        <f>IF(OR(ISBLANK('MH01'!AI27),ISERROR('MH01'!AI27)),"",'MH01'!AI27)</f>
        <v/>
      </c>
      <c r="AK24" s="128" t="str">
        <f>IF(OR(ISBLANK('MH01'!AJ27),ISERROR('MH01'!AJ27)),"",'MH01'!AJ27)</f>
        <v/>
      </c>
      <c r="AL24" s="128" t="str">
        <f>IF(OR(ISBLANK('MH01'!AK27),ISERROR('MH01'!AK27)),"",'MH01'!AK27)</f>
        <v/>
      </c>
      <c r="AM24" s="122" t="str">
        <f>IF(OR(ISBLANK('MH01'!AL27),ISERROR('MH01'!AL27)),"",'MH01'!AL27)</f>
        <v/>
      </c>
      <c r="AN24" s="122" t="str">
        <f>IF(OR(ISBLANK('MH01'!AM27),ISERROR('MH01'!AM27)),"",'MH01'!AM27)</f>
        <v/>
      </c>
      <c r="AO24" s="122" t="str">
        <f>IF(OR(ISBLANK('MH01'!AN27),ISERROR('MH01'!AN27)),"",'MH01'!AN27)</f>
        <v/>
      </c>
      <c r="AP24" s="122" t="str">
        <f>IF(OR(ISBLANK('MH01'!AO27),ISERROR('MH01'!AO27)),"",'MH01'!AO27)</f>
        <v/>
      </c>
      <c r="AQ24" s="122" t="str">
        <f>IF(OR(ISBLANK('MH01'!AP27),ISERROR('MH01'!AP27)),"",'MH01'!AP27)</f>
        <v/>
      </c>
      <c r="AR24" s="122" t="str">
        <f>IF(OR(ISBLANK('MH01'!AQ27),ISERROR('MH01'!AQ27)),"",'MH01'!AQ27)</f>
        <v/>
      </c>
      <c r="AS24" s="122" t="str">
        <f>IF(OR(ISBLANK('MH01'!AR27),ISERROR('MH01'!AR27)),"",'MH01'!AR27)</f>
        <v/>
      </c>
      <c r="AT24" s="122" t="str">
        <f>IF(OR(ISBLANK('MH01'!AS27),ISERROR('MH01'!AS27)),"",'MH01'!AS27)</f>
        <v/>
      </c>
      <c r="AU24" s="122" t="str">
        <f>IF(OR(ISBLANK('MH01'!AT27),ISERROR('MH01'!AT27)),"",'MH01'!AT27)</f>
        <v/>
      </c>
      <c r="AV24" s="122" t="str">
        <f>IF(OR(ISBLANK('MH01'!AU27),ISERROR('MH01'!AU27)),"",'MH01'!AU27)</f>
        <v/>
      </c>
      <c r="AW24" s="122" t="str">
        <f>IF(OR(ISBLANK('MH01'!AV27),ISERROR('MH01'!AV27)),"",'MH01'!AV27)</f>
        <v/>
      </c>
      <c r="AX24" s="122" t="str">
        <f>IF(OR(ISBLANK('MH01'!AW27),ISERROR('MH01'!AW27)),"",'MH01'!AW27)</f>
        <v/>
      </c>
      <c r="AY24" s="122" t="str">
        <f>IF(OR(ISBLANK('MH01'!AX27),ISERROR('MH01'!AX27)),"",'MH01'!AX27)</f>
        <v/>
      </c>
      <c r="AZ24" s="122" t="str">
        <f>IF(OR(ISBLANK('MH01'!AY27),ISERROR('MH01'!AY27)),"",'MH01'!AY27)</f>
        <v/>
      </c>
      <c r="BA24" s="122" t="str">
        <f>IF(OR(ISBLANK('MH01'!AZ27),ISERROR('MH01'!AZ27)),"",'MH01'!AZ27)</f>
        <v/>
      </c>
      <c r="BB24" s="122" t="str">
        <f>IF(OR(ISBLANK('MH01'!BA27),ISERROR('MH01'!BA27)),"",'MH01'!BA27)</f>
        <v/>
      </c>
      <c r="BC24" s="122" t="str">
        <f>IF(OR(ISBLANK('MH01'!BB27),ISERROR('MH01'!BB27)),"",'MH01'!BB27)</f>
        <v/>
      </c>
    </row>
    <row r="25" spans="2:55" ht="12.75" customHeight="1">
      <c r="B25" s="234">
        <f>IF(OR(ISBLANK('MH01'!A28),ISERROR('MH01'!A28)),"",'MH01'!A28)</f>
        <v>21</v>
      </c>
      <c r="C25" s="216">
        <v>32.200000000000003</v>
      </c>
      <c r="D25" s="139">
        <f>IF(OR(ISBLANK('MH01'!D28),ISERROR('MH01'!D28)),"",'MH01'!D28)</f>
        <v>37.6</v>
      </c>
      <c r="E25" s="140">
        <f>IF(OR(ISBLANK('MH01'!E28),ISERROR('MH01'!E28)),"",'MH01'!E28)</f>
        <v>1036.8400000000001</v>
      </c>
      <c r="F25" s="141">
        <f>IF(OR(ISBLANK('MH01'!F28),ISERROR('MH01'!F28)),"",'MH01'!F28)</f>
        <v>3.4719664525503626</v>
      </c>
      <c r="G25" s="141"/>
      <c r="H25" s="127" t="str">
        <f>IF(OR(ISBLANK('MH01'!H28),ISERROR('MH01'!H28)),"",'MH01'!H28)</f>
        <v/>
      </c>
      <c r="I25" s="191" t="s">
        <v>72</v>
      </c>
      <c r="K25" s="144" t="str">
        <f>IF(OR(ISBLANK('MH01'!K28),ISERROR('MH01'!K28)),"",'MH01'!K28)</f>
        <v/>
      </c>
      <c r="L25" s="192" t="str">
        <f>IF(OR(ISBLANK('MH01'!L28),ISERROR('MH01'!L28)),"",'MH01'!L28)</f>
        <v/>
      </c>
      <c r="M25" s="193" t="str">
        <f>IF(OR(ISBLANK('MH01'!M28),ISERROR('MH01'!M28)),"",'MH01'!M28)</f>
        <v/>
      </c>
      <c r="N25" s="193" t="str">
        <f>IF(OR(ISBLANK('MH01'!N28),ISERROR('MH01'!N28)),"",'MH01'!N28)</f>
        <v/>
      </c>
      <c r="O25" s="122" t="str">
        <f>IF(OR(ISBLANK('MH01'!O28),ISERROR('MH01'!O28)),"",'MH01'!O28)</f>
        <v/>
      </c>
      <c r="Q25" s="122" t="str">
        <f>IF(OR(ISBLANK('MH01'!P28),ISERROR('MH01'!P28)),"",'MH01'!P28)</f>
        <v/>
      </c>
      <c r="R25" s="122" t="str">
        <f>IF(OR(ISBLANK('MH01'!Q28),ISERROR('MH01'!Q28)),"",'MH01'!Q28)</f>
        <v>Min</v>
      </c>
      <c r="S25" s="122">
        <f ca="1">IF(OR(ISBLANK('MH01'!R28),ISERROR('MH01'!R28)),"",'MH01'!R28)</f>
        <v>19</v>
      </c>
      <c r="U25" s="189"/>
      <c r="V25" s="189"/>
      <c r="W25" s="189"/>
      <c r="Y25" s="169" t="str">
        <f ca="1">IF(OR(ISBLANK('MH01'!X28),ISERROR('MH01'!X28)),"",'MH01'!X28)</f>
        <v/>
      </c>
      <c r="Z25" s="169">
        <f ca="1">IF(OR(ISBLANK('MH01'!Y28),ISERROR('MH01'!Y28)),"",'MH01'!Y28)</f>
        <v>87</v>
      </c>
      <c r="AA25" s="169">
        <f ca="1">IF(OR(ISBLANK('MH01'!Z28),ISERROR('MH01'!Z28)),"",'MH01'!Z28)</f>
        <v>90</v>
      </c>
      <c r="AB25" s="169">
        <f ca="1">IF(OR(ISBLANK('MH01'!AA28),ISERROR('MH01'!AA28)),"",'MH01'!AA28)</f>
        <v>86.5</v>
      </c>
      <c r="AC25" s="169">
        <f ca="1">IF(OR(ISBLANK('MH01'!AB28),ISERROR('MH01'!AB28)),"",'MH01'!AB28)</f>
        <v>90.5</v>
      </c>
      <c r="AD25" s="156" t="str">
        <f ca="1">IF(OR(ISBLANK('MH01'!AC28),ISERROR('MH01'!AC28)),"",'MH01'!AC28)</f>
        <v/>
      </c>
      <c r="AE25" s="169">
        <f ca="1">IF(OR(ISBLANK('MH01'!AD28),ISERROR('MH01'!AD28)),"",'MH01'!AD28)</f>
        <v>0</v>
      </c>
      <c r="AF25" s="169">
        <f ca="1">IF(OR(ISBLANK('MH01'!AE28),ISERROR('MH01'!AE28)),"",'MH01'!AE28)</f>
        <v>22</v>
      </c>
      <c r="AG25" s="169"/>
      <c r="AH25" s="157">
        <f ca="1">IF(OR(ISBLANK('MH01'!AG28),ISERROR('MH01'!AG28)),"",'MH01'!AG28)</f>
        <v>0</v>
      </c>
      <c r="AI25" s="128" t="str">
        <f>IF(OR(ISBLANK('MH01'!AH28),ISERROR('MH01'!AH28)),"",'MH01'!AH28)</f>
        <v/>
      </c>
      <c r="AJ25" s="128" t="str">
        <f>IF(OR(ISBLANK('MH01'!AI28),ISERROR('MH01'!AI28)),"",'MH01'!AI28)</f>
        <v/>
      </c>
      <c r="AK25" s="128" t="str">
        <f>IF(OR(ISBLANK('MH01'!AJ28),ISERROR('MH01'!AJ28)),"",'MH01'!AJ28)</f>
        <v/>
      </c>
      <c r="AL25" s="128" t="str">
        <f>IF(OR(ISBLANK('MH01'!AK28),ISERROR('MH01'!AK28)),"",'MH01'!AK28)</f>
        <v/>
      </c>
      <c r="AM25" s="122" t="str">
        <f>IF(OR(ISBLANK('MH01'!AL28),ISERROR('MH01'!AL28)),"",'MH01'!AL28)</f>
        <v/>
      </c>
      <c r="AN25" s="122" t="str">
        <f>IF(OR(ISBLANK('MH01'!AM28),ISERROR('MH01'!AM28)),"",'MH01'!AM28)</f>
        <v/>
      </c>
      <c r="AO25" s="122" t="str">
        <f>IF(OR(ISBLANK('MH01'!AN28),ISERROR('MH01'!AN28)),"",'MH01'!AN28)</f>
        <v/>
      </c>
      <c r="AP25" s="122" t="str">
        <f>IF(OR(ISBLANK('MH01'!AO28),ISERROR('MH01'!AO28)),"",'MH01'!AO28)</f>
        <v/>
      </c>
      <c r="AQ25" s="122" t="str">
        <f>IF(OR(ISBLANK('MH01'!AP28),ISERROR('MH01'!AP28)),"",'MH01'!AP28)</f>
        <v/>
      </c>
      <c r="AR25" s="122" t="str">
        <f>IF(OR(ISBLANK('MH01'!AQ28),ISERROR('MH01'!AQ28)),"",'MH01'!AQ28)</f>
        <v/>
      </c>
      <c r="AS25" s="122" t="str">
        <f>IF(OR(ISBLANK('MH01'!AR28),ISERROR('MH01'!AR28)),"",'MH01'!AR28)</f>
        <v/>
      </c>
      <c r="AT25" s="122" t="str">
        <f>IF(OR(ISBLANK('MH01'!AS28),ISERROR('MH01'!AS28)),"",'MH01'!AS28)</f>
        <v/>
      </c>
      <c r="AU25" s="122" t="str">
        <f>IF(OR(ISBLANK('MH01'!AT28),ISERROR('MH01'!AT28)),"",'MH01'!AT28)</f>
        <v/>
      </c>
      <c r="AV25" s="122" t="str">
        <f>IF(OR(ISBLANK('MH01'!AU28),ISERROR('MH01'!AU28)),"",'MH01'!AU28)</f>
        <v/>
      </c>
      <c r="AW25" s="122" t="str">
        <f>IF(OR(ISBLANK('MH01'!AV28),ISERROR('MH01'!AV28)),"",'MH01'!AV28)</f>
        <v/>
      </c>
      <c r="AX25" s="122" t="str">
        <f>IF(OR(ISBLANK('MH01'!AW28),ISERROR('MH01'!AW28)),"",'MH01'!AW28)</f>
        <v/>
      </c>
      <c r="AY25" s="122" t="str">
        <f>IF(OR(ISBLANK('MH01'!AX28),ISERROR('MH01'!AX28)),"",'MH01'!AX28)</f>
        <v/>
      </c>
      <c r="AZ25" s="122" t="str">
        <f>IF(OR(ISBLANK('MH01'!AY28),ISERROR('MH01'!AY28)),"",'MH01'!AY28)</f>
        <v/>
      </c>
      <c r="BA25" s="122" t="str">
        <f>IF(OR(ISBLANK('MH01'!AZ28),ISERROR('MH01'!AZ28)),"",'MH01'!AZ28)</f>
        <v/>
      </c>
      <c r="BB25" s="122" t="str">
        <f>IF(OR(ISBLANK('MH01'!BA28),ISERROR('MH01'!BA28)),"",'MH01'!BA28)</f>
        <v/>
      </c>
      <c r="BC25" s="122" t="str">
        <f>IF(OR(ISBLANK('MH01'!BB28),ISERROR('MH01'!BB28)),"",'MH01'!BB28)</f>
        <v/>
      </c>
    </row>
    <row r="26" spans="2:55" ht="12.75" customHeight="1">
      <c r="B26" s="234">
        <f>IF(OR(ISBLANK('MH01'!A29),ISERROR('MH01'!A29)),"",'MH01'!A29)</f>
        <v>22</v>
      </c>
      <c r="C26" s="216">
        <v>25.1</v>
      </c>
      <c r="D26" s="139">
        <f>IF(OR(ISBLANK('MH01'!D29),ISERROR('MH01'!D29)),"",'MH01'!D29)</f>
        <v>41.5</v>
      </c>
      <c r="E26" s="140">
        <f>IF(OR(ISBLANK('MH01'!E29),ISERROR('MH01'!E29)),"",'MH01'!E29)</f>
        <v>630.0100000000001</v>
      </c>
      <c r="F26" s="141">
        <f>IF(OR(ISBLANK('MH01'!F29),ISERROR('MH01'!F29)),"",'MH01'!F29)</f>
        <v>3.2228678461377385</v>
      </c>
      <c r="G26" s="141"/>
      <c r="H26" s="127" t="str">
        <f>IF(OR(ISBLANK('MH01'!H29),ISERROR('MH01'!H29)),"",'MH01'!H29)</f>
        <v/>
      </c>
      <c r="I26" s="194" t="str">
        <f>IF(OR(ISBLANK('MH01'!I29),ISERROR('MH01'!I29)),"",'MH01'!I29)</f>
        <v>a</v>
      </c>
      <c r="J26" s="126" t="str">
        <f>IF(OR(ISBLANK('MH01'!J29),ISERROR('MH01'!J29)),"",'MH01'!J29)</f>
        <v>=</v>
      </c>
      <c r="K26" s="108">
        <v>17</v>
      </c>
      <c r="L26" s="195" t="str">
        <f>IF(OR(ISBLANK('MH01'!L29),ISERROR('MH01'!L29)),"",'MH01'!L29)</f>
        <v/>
      </c>
      <c r="M26" s="193"/>
      <c r="N26" s="193"/>
      <c r="Q26" s="122" t="str">
        <f>IF(OR(ISBLANK('MH01'!P29),ISERROR('MH01'!P29)),"",'MH01'!P29)</f>
        <v/>
      </c>
      <c r="R26" s="122" t="str">
        <f>IF(OR(ISBLANK('MH01'!Q29),ISERROR('MH01'!Q29)),"",'MH01'!Q29)</f>
        <v>Max</v>
      </c>
      <c r="S26" s="122">
        <f ca="1">IF(OR(ISBLANK('MH01'!R29),ISERROR('MH01'!R29)),"",'MH01'!R29)</f>
        <v>42</v>
      </c>
      <c r="U26" s="181"/>
      <c r="V26" s="181"/>
      <c r="W26" s="196"/>
      <c r="Y26" s="169" t="str">
        <f ca="1">IF(OR(ISBLANK('MH01'!X29),ISERROR('MH01'!X29)),"",'MH01'!X29)</f>
        <v/>
      </c>
      <c r="Z26" s="169">
        <f ca="1">IF(OR(ISBLANK('MH01'!Y29),ISERROR('MH01'!Y29)),"",'MH01'!Y29)</f>
        <v>91</v>
      </c>
      <c r="AA26" s="169">
        <f ca="1">IF(OR(ISBLANK('MH01'!Z29),ISERROR('MH01'!Z29)),"",'MH01'!Z29)</f>
        <v>94</v>
      </c>
      <c r="AB26" s="169">
        <f ca="1">IF(OR(ISBLANK('MH01'!AA29),ISERROR('MH01'!AA29)),"",'MH01'!AA29)</f>
        <v>90.5</v>
      </c>
      <c r="AC26" s="169">
        <f ca="1">IF(OR(ISBLANK('MH01'!AB29),ISERROR('MH01'!AB29)),"",'MH01'!AB29)</f>
        <v>94.5</v>
      </c>
      <c r="AD26" s="156" t="str">
        <f ca="1">IF(OR(ISBLANK('MH01'!AC29),ISERROR('MH01'!AC29)),"",'MH01'!AC29)</f>
        <v/>
      </c>
      <c r="AE26" s="169">
        <f ca="1">IF(OR(ISBLANK('MH01'!AD29),ISERROR('MH01'!AD29)),"",'MH01'!AD29)</f>
        <v>0</v>
      </c>
      <c r="AF26" s="169">
        <f ca="1">IF(OR(ISBLANK('MH01'!AE29),ISERROR('MH01'!AE29)),"",'MH01'!AE29)</f>
        <v>22</v>
      </c>
      <c r="AG26" s="169"/>
      <c r="AH26" s="157">
        <f ca="1">IF(OR(ISBLANK('MH01'!AG29),ISERROR('MH01'!AG29)),"",'MH01'!AG29)</f>
        <v>0</v>
      </c>
      <c r="AI26" s="128" t="str">
        <f>IF(OR(ISBLANK('MH01'!AH29),ISERROR('MH01'!AH29)),"",'MH01'!AH29)</f>
        <v/>
      </c>
      <c r="AJ26" s="128" t="str">
        <f>IF(OR(ISBLANK('MH01'!AI29),ISERROR('MH01'!AI29)),"",'MH01'!AI29)</f>
        <v/>
      </c>
      <c r="AK26" s="128" t="str">
        <f>IF(OR(ISBLANK('MH01'!AJ29),ISERROR('MH01'!AJ29)),"",'MH01'!AJ29)</f>
        <v/>
      </c>
      <c r="AL26" s="128" t="str">
        <f>IF(OR(ISBLANK('MH01'!AK29),ISERROR('MH01'!AK29)),"",'MH01'!AK29)</f>
        <v/>
      </c>
      <c r="AM26" s="122" t="str">
        <f>IF(OR(ISBLANK('MH01'!AL29),ISERROR('MH01'!AL29)),"",'MH01'!AL29)</f>
        <v/>
      </c>
      <c r="AN26" s="122" t="str">
        <f>IF(OR(ISBLANK('MH01'!AM29),ISERROR('MH01'!AM29)),"",'MH01'!AM29)</f>
        <v/>
      </c>
      <c r="AO26" s="122" t="str">
        <f>IF(OR(ISBLANK('MH01'!AN29),ISERROR('MH01'!AN29)),"",'MH01'!AN29)</f>
        <v/>
      </c>
      <c r="AP26" s="122" t="str">
        <f>IF(OR(ISBLANK('MH01'!AO29),ISERROR('MH01'!AO29)),"",'MH01'!AO29)</f>
        <v/>
      </c>
      <c r="AQ26" s="122" t="str">
        <f>IF(OR(ISBLANK('MH01'!AP29),ISERROR('MH01'!AP29)),"",'MH01'!AP29)</f>
        <v/>
      </c>
      <c r="AR26" s="122" t="str">
        <f>IF(OR(ISBLANK('MH01'!AQ29),ISERROR('MH01'!AQ29)),"",'MH01'!AQ29)</f>
        <v/>
      </c>
      <c r="AS26" s="122" t="str">
        <f>IF(OR(ISBLANK('MH01'!AR29),ISERROR('MH01'!AR29)),"",'MH01'!AR29)</f>
        <v/>
      </c>
      <c r="AT26" s="122" t="str">
        <f>IF(OR(ISBLANK('MH01'!AS29),ISERROR('MH01'!AS29)),"",'MH01'!AS29)</f>
        <v/>
      </c>
      <c r="AU26" s="122" t="str">
        <f>IF(OR(ISBLANK('MH01'!AT29),ISERROR('MH01'!AT29)),"",'MH01'!AT29)</f>
        <v/>
      </c>
      <c r="AV26" s="122" t="str">
        <f>IF(OR(ISBLANK('MH01'!AU29),ISERROR('MH01'!AU29)),"",'MH01'!AU29)</f>
        <v/>
      </c>
      <c r="AW26" s="122" t="str">
        <f>IF(OR(ISBLANK('MH01'!AV29),ISERROR('MH01'!AV29)),"",'MH01'!AV29)</f>
        <v/>
      </c>
      <c r="AX26" s="122" t="str">
        <f>IF(OR(ISBLANK('MH01'!AW29),ISERROR('MH01'!AW29)),"",'MH01'!AW29)</f>
        <v/>
      </c>
      <c r="AY26" s="122" t="str">
        <f>IF(OR(ISBLANK('MH01'!AX29),ISERROR('MH01'!AX29)),"",'MH01'!AX29)</f>
        <v/>
      </c>
      <c r="AZ26" s="122" t="str">
        <f>IF(OR(ISBLANK('MH01'!AY29),ISERROR('MH01'!AY29)),"",'MH01'!AY29)</f>
        <v/>
      </c>
      <c r="BA26" s="122" t="str">
        <f>IF(OR(ISBLANK('MH01'!AZ29),ISERROR('MH01'!AZ29)),"",'MH01'!AZ29)</f>
        <v/>
      </c>
      <c r="BB26" s="122" t="str">
        <f>IF(OR(ISBLANK('MH01'!BA29),ISERROR('MH01'!BA29)),"",'MH01'!BA29)</f>
        <v/>
      </c>
      <c r="BC26" s="122" t="str">
        <f>IF(OR(ISBLANK('MH01'!BB29),ISERROR('MH01'!BB29)),"",'MH01'!BB29)</f>
        <v/>
      </c>
    </row>
    <row r="27" spans="2:55" ht="12.75" customHeight="1">
      <c r="B27" s="234">
        <f>IF(OR(ISBLANK('MH01'!A30),ISERROR('MH01'!A30)),"",'MH01'!A30)</f>
        <v>23</v>
      </c>
      <c r="C27" s="216"/>
      <c r="D27" s="139" t="str">
        <f>IF(OR(ISBLANK('MH01'!D30),ISERROR('MH01'!D30)),"",'MH01'!D30)</f>
        <v/>
      </c>
      <c r="E27" s="140" t="str">
        <f>IF(OR(ISBLANK('MH01'!E30),ISERROR('MH01'!E30)),"",'MH01'!E30)</f>
        <v/>
      </c>
      <c r="F27" s="141" t="str">
        <f>IF(OR(ISBLANK('MH01'!F30),ISERROR('MH01'!F30)),"",'MH01'!F30)</f>
        <v/>
      </c>
      <c r="G27" s="141"/>
      <c r="H27" s="127" t="str">
        <f>IF(OR(ISBLANK('MH01'!H30),ISERROR('MH01'!H30)),"",'MH01'!H30)</f>
        <v/>
      </c>
      <c r="I27" s="197" t="s">
        <v>69</v>
      </c>
      <c r="J27" s="152" t="str">
        <f>IF(OR(ISBLANK('MH01'!J30),ISERROR('MH01'!J30)),"",'MH01'!J30)</f>
        <v>=</v>
      </c>
      <c r="K27" s="151">
        <f>IF(OR(ISBLANK('MH01'!K30),ISERROR('MH01'!K30)),"",'MH01'!K30)</f>
        <v>24.971</v>
      </c>
      <c r="L27" s="198">
        <f>IF(OR(ISBLANK('MH01'!L30),ISERROR('MH01'!L30)),"",'MH01'!L30)</f>
        <v>3.91</v>
      </c>
      <c r="M27" s="199">
        <f>IF(OR(ISBLANK('MH01'!M30),ISERROR('MH01'!M30)),"",'MH01'!M30)</f>
        <v>3.74</v>
      </c>
      <c r="N27" s="199" t="str">
        <f>IF(OR(ISBLANK('MH01'!N30),ISERROR('MH01'!N30)),"",'MH01'!N30)</f>
        <v/>
      </c>
      <c r="O27" s="160" t="str">
        <f>IF(OR(ISBLANK('MH01'!O30),ISERROR('MH01'!O30)),"",'MH01'!O30)</f>
        <v/>
      </c>
      <c r="P27" s="146"/>
      <c r="Q27" s="146" t="str">
        <f>IF(OR(ISBLANK('MH01'!P30),ISERROR('MH01'!P30)),"",'MH01'!P30)</f>
        <v/>
      </c>
      <c r="R27" s="160" t="str">
        <f>IF(OR(ISBLANK('MH01'!Q30),ISERROR('MH01'!Q30)),"",'MH01'!Q30)</f>
        <v>Intervalo</v>
      </c>
      <c r="S27" s="160">
        <f ca="1">IF(OR(ISBLANK('MH01'!R30),ISERROR('MH01'!R30)),"",'MH01'!R30)</f>
        <v>4</v>
      </c>
      <c r="T27" s="158" t="s">
        <v>80</v>
      </c>
      <c r="U27" s="197" t="s">
        <v>84</v>
      </c>
      <c r="V27" s="244">
        <f ca="1">'MH01'!AF11</f>
        <v>4</v>
      </c>
      <c r="W27" s="178" t="s">
        <v>52</v>
      </c>
      <c r="Y27" s="169" t="str">
        <f ca="1">IF(OR(ISBLANK('MH01'!X30),ISERROR('MH01'!X30)),"",'MH01'!X30)</f>
        <v/>
      </c>
      <c r="Z27" s="169">
        <f ca="1">IF(OR(ISBLANK('MH01'!Y30),ISERROR('MH01'!Y30)),"",'MH01'!Y30)</f>
        <v>95</v>
      </c>
      <c r="AA27" s="169">
        <f ca="1">IF(OR(ISBLANK('MH01'!Z30),ISERROR('MH01'!Z30)),"",'MH01'!Z30)</f>
        <v>98</v>
      </c>
      <c r="AB27" s="169">
        <f ca="1">IF(OR(ISBLANK('MH01'!AA30),ISERROR('MH01'!AA30)),"",'MH01'!AA30)</f>
        <v>94.5</v>
      </c>
      <c r="AC27" s="169">
        <f ca="1">IF(OR(ISBLANK('MH01'!AB30),ISERROR('MH01'!AB30)),"",'MH01'!AB30)</f>
        <v>98.5</v>
      </c>
      <c r="AD27" s="156" t="str">
        <f ca="1">IF(OR(ISBLANK('MH01'!AC30),ISERROR('MH01'!AC30)),"",'MH01'!AC30)</f>
        <v/>
      </c>
      <c r="AE27" s="169">
        <f ca="1">IF(OR(ISBLANK('MH01'!AD30),ISERROR('MH01'!AD30)),"",'MH01'!AD30)</f>
        <v>0</v>
      </c>
      <c r="AF27" s="169">
        <f ca="1">IF(OR(ISBLANK('MH01'!AE30),ISERROR('MH01'!AE30)),"",'MH01'!AE30)</f>
        <v>22</v>
      </c>
      <c r="AG27" s="169"/>
      <c r="AH27" s="157">
        <f ca="1">IF(OR(ISBLANK('MH01'!AG30),ISERROR('MH01'!AG30)),"",'MH01'!AG30)</f>
        <v>0</v>
      </c>
      <c r="AI27" s="128" t="str">
        <f>IF(OR(ISBLANK('MH01'!AH30),ISERROR('MH01'!AH30)),"",'MH01'!AH30)</f>
        <v/>
      </c>
      <c r="AJ27" s="128" t="str">
        <f>IF(OR(ISBLANK('MH01'!AI30),ISERROR('MH01'!AI30)),"",'MH01'!AI30)</f>
        <v/>
      </c>
      <c r="AK27" s="128" t="str">
        <f>IF(OR(ISBLANK('MH01'!AJ30),ISERROR('MH01'!AJ30)),"",'MH01'!AJ30)</f>
        <v/>
      </c>
      <c r="AL27" s="128" t="str">
        <f>IF(OR(ISBLANK('MH01'!AK30),ISERROR('MH01'!AK30)),"",'MH01'!AK30)</f>
        <v/>
      </c>
      <c r="AM27" s="122" t="str">
        <f>IF(OR(ISBLANK('MH01'!AL30),ISERROR('MH01'!AL30)),"",'MH01'!AL30)</f>
        <v/>
      </c>
      <c r="AN27" s="122" t="str">
        <f>IF(OR(ISBLANK('MH01'!AM30),ISERROR('MH01'!AM30)),"",'MH01'!AM30)</f>
        <v/>
      </c>
      <c r="AO27" s="122" t="str">
        <f>IF(OR(ISBLANK('MH01'!AN30),ISERROR('MH01'!AN30)),"",'MH01'!AN30)</f>
        <v/>
      </c>
      <c r="AP27" s="122" t="str">
        <f>IF(OR(ISBLANK('MH01'!AO30),ISERROR('MH01'!AO30)),"",'MH01'!AO30)</f>
        <v/>
      </c>
      <c r="AQ27" s="122" t="str">
        <f>IF(OR(ISBLANK('MH01'!AP30),ISERROR('MH01'!AP30)),"",'MH01'!AP30)</f>
        <v/>
      </c>
      <c r="AR27" s="122" t="str">
        <f>IF(OR(ISBLANK('MH01'!AQ30),ISERROR('MH01'!AQ30)),"",'MH01'!AQ30)</f>
        <v/>
      </c>
      <c r="AS27" s="122" t="str">
        <f>IF(OR(ISBLANK('MH01'!AR30),ISERROR('MH01'!AR30)),"",'MH01'!AR30)</f>
        <v/>
      </c>
      <c r="AT27" s="122" t="str">
        <f>IF(OR(ISBLANK('MH01'!AS30),ISERROR('MH01'!AS30)),"",'MH01'!AS30)</f>
        <v/>
      </c>
      <c r="AU27" s="122" t="str">
        <f>IF(OR(ISBLANK('MH01'!AT30),ISERROR('MH01'!AT30)),"",'MH01'!AT30)</f>
        <v/>
      </c>
      <c r="AV27" s="122" t="str">
        <f>IF(OR(ISBLANK('MH01'!AU30),ISERROR('MH01'!AU30)),"",'MH01'!AU30)</f>
        <v/>
      </c>
      <c r="AW27" s="122" t="str">
        <f>IF(OR(ISBLANK('MH01'!AV30),ISERROR('MH01'!AV30)),"",'MH01'!AV30)</f>
        <v/>
      </c>
      <c r="AX27" s="122" t="str">
        <f>IF(OR(ISBLANK('MH01'!AW30),ISERROR('MH01'!AW30)),"",'MH01'!AW30)</f>
        <v/>
      </c>
      <c r="AY27" s="122" t="str">
        <f>IF(OR(ISBLANK('MH01'!AX30),ISERROR('MH01'!AX30)),"",'MH01'!AX30)</f>
        <v/>
      </c>
      <c r="AZ27" s="122" t="str">
        <f>IF(OR(ISBLANK('MH01'!AY30),ISERROR('MH01'!AY30)),"",'MH01'!AY30)</f>
        <v/>
      </c>
      <c r="BA27" s="122" t="str">
        <f>IF(OR(ISBLANK('MH01'!AZ30),ISERROR('MH01'!AZ30)),"",'MH01'!AZ30)</f>
        <v/>
      </c>
      <c r="BB27" s="122" t="str">
        <f>IF(OR(ISBLANK('MH01'!BA30),ISERROR('MH01'!BA30)),"",'MH01'!BA30)</f>
        <v/>
      </c>
      <c r="BC27" s="122" t="str">
        <f>IF(OR(ISBLANK('MH01'!BB30),ISERROR('MH01'!BB30)),"",'MH01'!BB30)</f>
        <v/>
      </c>
    </row>
    <row r="28" spans="2:55" ht="12.75" customHeight="1">
      <c r="B28" s="234">
        <f>IF(OR(ISBLANK('MH01'!A31),ISERROR('MH01'!A31)),"",'MH01'!A31)</f>
        <v>24</v>
      </c>
      <c r="C28" s="216"/>
      <c r="D28" s="139" t="str">
        <f>IF(OR(ISBLANK('MH01'!D31),ISERROR('MH01'!D31)),"",'MH01'!D31)</f>
        <v/>
      </c>
      <c r="E28" s="140" t="str">
        <f>IF(OR(ISBLANK('MH01'!E31),ISERROR('MH01'!E31)),"",'MH01'!E31)</f>
        <v/>
      </c>
      <c r="F28" s="141" t="str">
        <f>IF(OR(ISBLANK('MH01'!F31),ISERROR('MH01'!F31)),"",'MH01'!F31)</f>
        <v/>
      </c>
      <c r="G28" s="141"/>
      <c r="H28" s="127" t="str">
        <f>IF(OR(ISBLANK('MH01'!H31),ISERROR('MH01'!H31)),"",'MH01'!H31)</f>
        <v/>
      </c>
      <c r="I28" s="122" t="str">
        <f>IF(OR(ISBLANK('MH01'!I31),ISERROR('MH01'!I31)),"",'MH01'!I31)</f>
        <v/>
      </c>
      <c r="J28" s="126" t="str">
        <f>IF(OR(ISBLANK('MH01'!J31),ISERROR('MH01'!J31)),"",'MH01'!J31)</f>
        <v/>
      </c>
      <c r="K28" s="122" t="str">
        <f>IF(OR(ISBLANK('MH01'!K31),ISERROR('MH01'!K31)),"",'MH01'!K31)</f>
        <v/>
      </c>
      <c r="L28" s="122" t="str">
        <f>IF(OR(ISBLANK('MH01'!L31),ISERROR('MH01'!L31)),"",'MH01'!L31)</f>
        <v/>
      </c>
      <c r="M28" s="122" t="str">
        <f>IF(OR(ISBLANK('MH01'!M31),ISERROR('MH01'!M31)),"",'MH01'!M31)</f>
        <v/>
      </c>
      <c r="N28" s="122" t="str">
        <f>IF(OR(ISBLANK('MH01'!N31),ISERROR('MH01'!N31)),"",'MH01'!N31)</f>
        <v/>
      </c>
      <c r="O28" s="122" t="str">
        <f>IF(OR(ISBLANK('MH01'!O31),ISERROR('MH01'!O31)),"",'MH01'!O31)</f>
        <v/>
      </c>
      <c r="Q28" s="122" t="str">
        <f>IF(OR(ISBLANK('MH01'!P31),ISERROR('MH01'!P31)),"",'MH01'!P31)</f>
        <v/>
      </c>
      <c r="R28" s="146" t="str">
        <f>IF(OR(ISBLANK('MH01'!Q31),ISERROR('MH01'!Q31)),"",'MH01'!Q31)</f>
        <v/>
      </c>
      <c r="S28" s="122" t="str">
        <f>IF(OR(ISBLANK('MH01'!R31),ISERROR('MH01'!R31)),"",'MH01'!R31)</f>
        <v/>
      </c>
      <c r="T28" s="122" t="str">
        <f>IF(OR(ISBLANK('MH01'!S31),ISERROR('MH01'!S31)),"",'MH01'!S31)</f>
        <v/>
      </c>
      <c r="U28" s="122" t="str">
        <f>IF(OR(ISBLANK('MH01'!T31),ISERROR('MH01'!T31)),"",'MH01'!T31)</f>
        <v/>
      </c>
      <c r="V28" s="122" t="str">
        <f>IF(OR(ISBLANK('MH01'!U31),ISERROR('MH01'!U31)),"",'MH01'!U31)</f>
        <v/>
      </c>
      <c r="W28" s="128" t="str">
        <f>IF(OR(ISBLANK('MH01'!V31),ISERROR('MH01'!V31)),"",'MH01'!V31)</f>
        <v/>
      </c>
      <c r="Y28" s="169" t="str">
        <f ca="1">IF(OR(ISBLANK('MH01'!X31),ISERROR('MH01'!X31)),"",'MH01'!X31)</f>
        <v/>
      </c>
      <c r="Z28" s="169">
        <f ca="1">IF(OR(ISBLANK('MH01'!Y31),ISERROR('MH01'!Y31)),"",'MH01'!Y31)</f>
        <v>99</v>
      </c>
      <c r="AA28" s="169">
        <f ca="1">IF(OR(ISBLANK('MH01'!Z31),ISERROR('MH01'!Z31)),"",'MH01'!Z31)</f>
        <v>102</v>
      </c>
      <c r="AB28" s="169">
        <f ca="1">IF(OR(ISBLANK('MH01'!AA31),ISERROR('MH01'!AA31)),"",'MH01'!AA31)</f>
        <v>98.5</v>
      </c>
      <c r="AC28" s="169">
        <f ca="1">IF(OR(ISBLANK('MH01'!AB31),ISERROR('MH01'!AB31)),"",'MH01'!AB31)</f>
        <v>102.5</v>
      </c>
      <c r="AD28" s="156" t="str">
        <f ca="1">IF(OR(ISBLANK('MH01'!AC31),ISERROR('MH01'!AC31)),"",'MH01'!AC31)</f>
        <v/>
      </c>
      <c r="AE28" s="169">
        <f ca="1">IF(OR(ISBLANK('MH01'!AD31),ISERROR('MH01'!AD31)),"",'MH01'!AD31)</f>
        <v>0</v>
      </c>
      <c r="AF28" s="169">
        <f ca="1">IF(OR(ISBLANK('MH01'!AE31),ISERROR('MH01'!AE31)),"",'MH01'!AE31)</f>
        <v>22</v>
      </c>
      <c r="AG28" s="169"/>
      <c r="AH28" s="157">
        <f ca="1">IF(OR(ISBLANK('MH01'!AG31),ISERROR('MH01'!AG31)),"",'MH01'!AG31)</f>
        <v>0</v>
      </c>
      <c r="AI28" s="128" t="str">
        <f>IF(OR(ISBLANK('MH01'!AH31),ISERROR('MH01'!AH31)),"",'MH01'!AH31)</f>
        <v/>
      </c>
      <c r="AJ28" s="128" t="str">
        <f>IF(OR(ISBLANK('MH01'!AI31),ISERROR('MH01'!AI31)),"",'MH01'!AI31)</f>
        <v/>
      </c>
      <c r="AK28" s="128" t="str">
        <f>IF(OR(ISBLANK('MH01'!AJ31),ISERROR('MH01'!AJ31)),"",'MH01'!AJ31)</f>
        <v/>
      </c>
      <c r="AL28" s="128" t="str">
        <f>IF(OR(ISBLANK('MH01'!AK31),ISERROR('MH01'!AK31)),"",'MH01'!AK31)</f>
        <v/>
      </c>
      <c r="AM28" s="122" t="str">
        <f>IF(OR(ISBLANK('MH01'!AL31),ISERROR('MH01'!AL31)),"",'MH01'!AL31)</f>
        <v/>
      </c>
      <c r="AN28" s="122" t="str">
        <f>IF(OR(ISBLANK('MH01'!AM31),ISERROR('MH01'!AM31)),"",'MH01'!AM31)</f>
        <v/>
      </c>
      <c r="AO28" s="122" t="str">
        <f>IF(OR(ISBLANK('MH01'!AN31),ISERROR('MH01'!AN31)),"",'MH01'!AN31)</f>
        <v/>
      </c>
      <c r="AP28" s="122" t="str">
        <f>IF(OR(ISBLANK('MH01'!AO31),ISERROR('MH01'!AO31)),"",'MH01'!AO31)</f>
        <v/>
      </c>
      <c r="AQ28" s="122" t="str">
        <f>IF(OR(ISBLANK('MH01'!AP31),ISERROR('MH01'!AP31)),"",'MH01'!AP31)</f>
        <v/>
      </c>
      <c r="AR28" s="122" t="str">
        <f>IF(OR(ISBLANK('MH01'!AQ31),ISERROR('MH01'!AQ31)),"",'MH01'!AQ31)</f>
        <v/>
      </c>
      <c r="AS28" s="122" t="str">
        <f>IF(OR(ISBLANK('MH01'!AR31),ISERROR('MH01'!AR31)),"",'MH01'!AR31)</f>
        <v/>
      </c>
      <c r="AT28" s="122" t="str">
        <f>IF(OR(ISBLANK('MH01'!AS31),ISERROR('MH01'!AS31)),"",'MH01'!AS31)</f>
        <v/>
      </c>
      <c r="AU28" s="122" t="str">
        <f>IF(OR(ISBLANK('MH01'!AT31),ISERROR('MH01'!AT31)),"",'MH01'!AT31)</f>
        <v/>
      </c>
      <c r="AV28" s="122" t="str">
        <f>IF(OR(ISBLANK('MH01'!AU31),ISERROR('MH01'!AU31)),"",'MH01'!AU31)</f>
        <v/>
      </c>
      <c r="AW28" s="122" t="str">
        <f>IF(OR(ISBLANK('MH01'!AV31),ISERROR('MH01'!AV31)),"",'MH01'!AV31)</f>
        <v/>
      </c>
      <c r="AX28" s="122" t="str">
        <f>IF(OR(ISBLANK('MH01'!AW31),ISERROR('MH01'!AW31)),"",'MH01'!AW31)</f>
        <v/>
      </c>
      <c r="AY28" s="122" t="str">
        <f>IF(OR(ISBLANK('MH01'!AX31),ISERROR('MH01'!AX31)),"",'MH01'!AX31)</f>
        <v/>
      </c>
      <c r="AZ28" s="122" t="str">
        <f>IF(OR(ISBLANK('MH01'!AY31),ISERROR('MH01'!AY31)),"",'MH01'!AY31)</f>
        <v/>
      </c>
      <c r="BA28" s="122" t="str">
        <f>IF(OR(ISBLANK('MH01'!AZ31),ISERROR('MH01'!AZ31)),"",'MH01'!AZ31)</f>
        <v/>
      </c>
      <c r="BB28" s="122" t="str">
        <f>IF(OR(ISBLANK('MH01'!BA31),ISERROR('MH01'!BA31)),"",'MH01'!BA31)</f>
        <v/>
      </c>
      <c r="BC28" s="122" t="str">
        <f>IF(OR(ISBLANK('MH01'!BB31),ISERROR('MH01'!BB31)),"",'MH01'!BB31)</f>
        <v/>
      </c>
    </row>
    <row r="29" spans="2:55" ht="12.75" customHeight="1" thickBot="1">
      <c r="B29" s="234">
        <f>IF(OR(ISBLANK('MH01'!A32),ISERROR('MH01'!A32)),"",'MH01'!A32)</f>
        <v>25</v>
      </c>
      <c r="C29" s="216"/>
      <c r="D29" s="139" t="str">
        <f>IF(OR(ISBLANK('MH01'!D32),ISERROR('MH01'!D32)),"",'MH01'!D32)</f>
        <v/>
      </c>
      <c r="E29" s="140" t="str">
        <f>IF(OR(ISBLANK('MH01'!E32),ISERROR('MH01'!E32)),"",'MH01'!E32)</f>
        <v/>
      </c>
      <c r="F29" s="141" t="str">
        <f>IF(OR(ISBLANK('MH01'!F32),ISERROR('MH01'!F32)),"",'MH01'!F32)</f>
        <v/>
      </c>
      <c r="G29" s="141"/>
      <c r="H29" s="404">
        <v>5</v>
      </c>
      <c r="I29" s="132" t="s">
        <v>150</v>
      </c>
      <c r="J29" s="412"/>
      <c r="K29" s="132"/>
      <c r="L29" s="132"/>
      <c r="M29" s="132"/>
      <c r="N29" s="132" t="str">
        <f>IF(OR(ISBLANK('MH01'!N32),ISERROR('MH01'!N32)),"",'MH01'!N32)</f>
        <v/>
      </c>
      <c r="O29" s="132" t="str">
        <f>IF(OR(ISBLANK('MH01'!O32),ISERROR('MH01'!O32)),"",'MH01'!O32)</f>
        <v/>
      </c>
      <c r="P29" s="411"/>
      <c r="Q29" s="122" t="str">
        <f>IF(OR(ISBLANK('MH01'!P32),ISERROR('MH01'!P32)),"",'MH01'!P32)</f>
        <v/>
      </c>
      <c r="R29" s="146"/>
      <c r="S29" s="146"/>
      <c r="T29" s="146"/>
      <c r="U29" s="122" t="str">
        <f>IF(OR(ISBLANK('MH01'!T32),ISERROR('MH01'!T32)),"",'MH01'!T32)</f>
        <v/>
      </c>
      <c r="V29" s="122" t="str">
        <f>IF(OR(ISBLANK('MH01'!U32),ISERROR('MH01'!U32)),"",'MH01'!U32)</f>
        <v/>
      </c>
      <c r="W29" s="128" t="str">
        <f>IF(OR(ISBLANK('MH01'!V32),ISERROR('MH01'!V32)),"",'MH01'!V32)</f>
        <v/>
      </c>
      <c r="Y29" s="169" t="str">
        <f ca="1">IF(OR(ISBLANK('MH01'!X32),ISERROR('MH01'!X32)),"",'MH01'!X32)</f>
        <v/>
      </c>
      <c r="Z29" s="169">
        <f ca="1">IF(OR(ISBLANK('MH01'!Y32),ISERROR('MH01'!Y32)),"",'MH01'!Y32)</f>
        <v>103</v>
      </c>
      <c r="AA29" s="169">
        <f ca="1">IF(OR(ISBLANK('MH01'!Z32),ISERROR('MH01'!Z32)),"",'MH01'!Z32)</f>
        <v>106</v>
      </c>
      <c r="AB29" s="169">
        <f ca="1">IF(OR(ISBLANK('MH01'!AA32),ISERROR('MH01'!AA32)),"",'MH01'!AA32)</f>
        <v>102.5</v>
      </c>
      <c r="AC29" s="169">
        <f ca="1">IF(OR(ISBLANK('MH01'!AB32),ISERROR('MH01'!AB32)),"",'MH01'!AB32)</f>
        <v>106.5</v>
      </c>
      <c r="AD29" s="156" t="str">
        <f ca="1">IF(OR(ISBLANK('MH01'!AC32),ISERROR('MH01'!AC32)),"",'MH01'!AC32)</f>
        <v/>
      </c>
      <c r="AE29" s="169">
        <f ca="1">IF(OR(ISBLANK('MH01'!AD32),ISERROR('MH01'!AD32)),"",'MH01'!AD32)</f>
        <v>0</v>
      </c>
      <c r="AF29" s="169">
        <f ca="1">IF(OR(ISBLANK('MH01'!AE32),ISERROR('MH01'!AE32)),"",'MH01'!AE32)</f>
        <v>22</v>
      </c>
      <c r="AG29" s="169"/>
      <c r="AH29" s="157">
        <f ca="1">IF(OR(ISBLANK('MH01'!AG32),ISERROR('MH01'!AG32)),"",'MH01'!AG32)</f>
        <v>0</v>
      </c>
      <c r="AI29" s="128" t="str">
        <f>IF(OR(ISBLANK('MH01'!AH32),ISERROR('MH01'!AH32)),"",'MH01'!AH32)</f>
        <v/>
      </c>
      <c r="AJ29" s="128" t="str">
        <f>IF(OR(ISBLANK('MH01'!AI32),ISERROR('MH01'!AI32)),"",'MH01'!AI32)</f>
        <v/>
      </c>
      <c r="AK29" s="128" t="str">
        <f>IF(OR(ISBLANK('MH01'!AJ32),ISERROR('MH01'!AJ32)),"",'MH01'!AJ32)</f>
        <v/>
      </c>
      <c r="AL29" s="128" t="str">
        <f>IF(OR(ISBLANK('MH01'!AK32),ISERROR('MH01'!AK32)),"",'MH01'!AK32)</f>
        <v/>
      </c>
      <c r="AM29" s="122" t="str">
        <f>IF(OR(ISBLANK('MH01'!AL32),ISERROR('MH01'!AL32)),"",'MH01'!AL32)</f>
        <v/>
      </c>
      <c r="AN29" s="122" t="str">
        <f>IF(OR(ISBLANK('MH01'!AM32),ISERROR('MH01'!AM32)),"",'MH01'!AM32)</f>
        <v/>
      </c>
      <c r="AO29" s="122" t="str">
        <f>IF(OR(ISBLANK('MH01'!AN32),ISERROR('MH01'!AN32)),"",'MH01'!AN32)</f>
        <v/>
      </c>
      <c r="AP29" s="122" t="str">
        <f>IF(OR(ISBLANK('MH01'!AO32),ISERROR('MH01'!AO32)),"",'MH01'!AO32)</f>
        <v/>
      </c>
      <c r="AQ29" s="122" t="str">
        <f>IF(OR(ISBLANK('MH01'!AP32),ISERROR('MH01'!AP32)),"",'MH01'!AP32)</f>
        <v/>
      </c>
      <c r="AR29" s="122" t="str">
        <f>IF(OR(ISBLANK('MH01'!AQ32),ISERROR('MH01'!AQ32)),"",'MH01'!AQ32)</f>
        <v/>
      </c>
      <c r="AS29" s="122" t="str">
        <f>IF(OR(ISBLANK('MH01'!AR32),ISERROR('MH01'!AR32)),"",'MH01'!AR32)</f>
        <v/>
      </c>
      <c r="AT29" s="122" t="str">
        <f>IF(OR(ISBLANK('MH01'!AS32),ISERROR('MH01'!AS32)),"",'MH01'!AS32)</f>
        <v/>
      </c>
      <c r="AU29" s="122" t="str">
        <f>IF(OR(ISBLANK('MH01'!AT32),ISERROR('MH01'!AT32)),"",'MH01'!AT32)</f>
        <v/>
      </c>
      <c r="AV29" s="122" t="str">
        <f>IF(OR(ISBLANK('MH01'!AU32),ISERROR('MH01'!AU32)),"",'MH01'!AU32)</f>
        <v/>
      </c>
      <c r="AW29" s="122" t="str">
        <f>IF(OR(ISBLANK('MH01'!AV32),ISERROR('MH01'!AV32)),"",'MH01'!AV32)</f>
        <v/>
      </c>
      <c r="AX29" s="122" t="str">
        <f>IF(OR(ISBLANK('MH01'!AW32),ISERROR('MH01'!AW32)),"",'MH01'!AW32)</f>
        <v/>
      </c>
      <c r="AY29" s="122" t="str">
        <f>IF(OR(ISBLANK('MH01'!AX32),ISERROR('MH01'!AX32)),"",'MH01'!AX32)</f>
        <v/>
      </c>
      <c r="AZ29" s="122" t="str">
        <f>IF(OR(ISBLANK('MH01'!AY32),ISERROR('MH01'!AY32)),"",'MH01'!AY32)</f>
        <v/>
      </c>
      <c r="BA29" s="122" t="str">
        <f>IF(OR(ISBLANK('MH01'!AZ32),ISERROR('MH01'!AZ32)),"",'MH01'!AZ32)</f>
        <v/>
      </c>
      <c r="BB29" s="122" t="str">
        <f>IF(OR(ISBLANK('MH01'!BA32),ISERROR('MH01'!BA32)),"",'MH01'!BA32)</f>
        <v/>
      </c>
      <c r="BC29" s="122" t="str">
        <f>IF(OR(ISBLANK('MH01'!BB32),ISERROR('MH01'!BB32)),"",'MH01'!BB32)</f>
        <v/>
      </c>
    </row>
    <row r="30" spans="2:55" ht="12.75" customHeight="1">
      <c r="B30" s="234">
        <f>IF(OR(ISBLANK('MH01'!A33),ISERROR('MH01'!A33)),"",'MH01'!A33)</f>
        <v>26</v>
      </c>
      <c r="C30" s="216"/>
      <c r="D30" s="139" t="str">
        <f>IF(OR(ISBLANK('MH01'!D33),ISERROR('MH01'!D33)),"",'MH01'!D33)</f>
        <v/>
      </c>
      <c r="E30" s="140" t="str">
        <f>IF(OR(ISBLANK('MH01'!E33),ISERROR('MH01'!E33)),"",'MH01'!E33)</f>
        <v/>
      </c>
      <c r="F30" s="141" t="str">
        <f>IF(OR(ISBLANK('MH01'!F33),ISERROR('MH01'!F33)),"",'MH01'!F33)</f>
        <v/>
      </c>
      <c r="G30" s="141"/>
      <c r="H30" s="127" t="str">
        <f>IF(OR(ISBLANK('MH01'!H33),ISERROR('MH01'!H33)),"",'MH01'!H33)</f>
        <v/>
      </c>
      <c r="I30" s="122" t="str">
        <f>IF(OR(ISBLANK('MH01'!I33),ISERROR('MH01'!I33)),"",'MH01'!I33)</f>
        <v/>
      </c>
      <c r="J30" s="126" t="str">
        <f>IF(OR(ISBLANK('MH01'!J33),ISERROR('MH01'!J33)),"",'MH01'!J33)</f>
        <v/>
      </c>
      <c r="K30" s="122" t="str">
        <f>IF(OR(ISBLANK('MH01'!K33),ISERROR('MH01'!K33)),"",'MH01'!K33)</f>
        <v/>
      </c>
      <c r="L30" s="122" t="str">
        <f>IF(OR(ISBLANK('MH01'!L33),ISERROR('MH01'!L33)),"",'MH01'!L33)</f>
        <v/>
      </c>
      <c r="M30" s="122" t="str">
        <f>IF(OR(ISBLANK('MH01'!M33),ISERROR('MH01'!M33)),"",'MH01'!M33)</f>
        <v/>
      </c>
      <c r="N30" s="122" t="str">
        <f>IF(OR(ISBLANK('MH01'!N33),ISERROR('MH01'!N33)),"",'MH01'!N33)</f>
        <v/>
      </c>
      <c r="O30" s="122" t="str">
        <f>IF(OR(ISBLANK('MH01'!O33),ISERROR('MH01'!O33)),"",'MH01'!O33)</f>
        <v/>
      </c>
      <c r="Q30" s="122" t="str">
        <f>IF(OR(ISBLANK('MH01'!P33),ISERROR('MH01'!P33)),"",'MH01'!P33)</f>
        <v/>
      </c>
      <c r="Y30" s="169" t="str">
        <f ca="1">IF(OR(ISBLANK('MH01'!X33),ISERROR('MH01'!X33)),"",'MH01'!X33)</f>
        <v/>
      </c>
      <c r="Z30" s="169">
        <f ca="1">IF(OR(ISBLANK('MH01'!Y33),ISERROR('MH01'!Y33)),"",'MH01'!Y33)</f>
        <v>107</v>
      </c>
      <c r="AA30" s="169">
        <f ca="1">IF(OR(ISBLANK('MH01'!Z33),ISERROR('MH01'!Z33)),"",'MH01'!Z33)</f>
        <v>110</v>
      </c>
      <c r="AB30" s="169">
        <f ca="1">IF(OR(ISBLANK('MH01'!AA33),ISERROR('MH01'!AA33)),"",'MH01'!AA33)</f>
        <v>106.5</v>
      </c>
      <c r="AC30" s="169">
        <f ca="1">IF(OR(ISBLANK('MH01'!AB33),ISERROR('MH01'!AB33)),"",'MH01'!AB33)</f>
        <v>110.5</v>
      </c>
      <c r="AD30" s="156" t="str">
        <f ca="1">IF(OR(ISBLANK('MH01'!AC33),ISERROR('MH01'!AC33)),"",'MH01'!AC33)</f>
        <v/>
      </c>
      <c r="AE30" s="169">
        <f ca="1">IF(OR(ISBLANK('MH01'!AD33),ISERROR('MH01'!AD33)),"",'MH01'!AD33)</f>
        <v>0</v>
      </c>
      <c r="AF30" s="169">
        <f ca="1">IF(OR(ISBLANK('MH01'!AE33),ISERROR('MH01'!AE33)),"",'MH01'!AE33)</f>
        <v>22</v>
      </c>
      <c r="AG30" s="169"/>
      <c r="AH30" s="157">
        <f ca="1">IF(OR(ISBLANK('MH01'!AG33),ISERROR('MH01'!AG33)),"",'MH01'!AG33)</f>
        <v>0</v>
      </c>
      <c r="AI30" s="128" t="str">
        <f>IF(OR(ISBLANK('MH01'!AH33),ISERROR('MH01'!AH33)),"",'MH01'!AH33)</f>
        <v/>
      </c>
      <c r="AJ30" s="128" t="str">
        <f>IF(OR(ISBLANK('MH01'!AI33),ISERROR('MH01'!AI33)),"",'MH01'!AI33)</f>
        <v/>
      </c>
      <c r="AK30" s="128" t="str">
        <f>IF(OR(ISBLANK('MH01'!AJ33),ISERROR('MH01'!AJ33)),"",'MH01'!AJ33)</f>
        <v/>
      </c>
      <c r="AL30" s="128" t="str">
        <f>IF(OR(ISBLANK('MH01'!AK33),ISERROR('MH01'!AK33)),"",'MH01'!AK33)</f>
        <v/>
      </c>
      <c r="AM30" s="122" t="str">
        <f>IF(OR(ISBLANK('MH01'!AL33),ISERROR('MH01'!AL33)),"",'MH01'!AL33)</f>
        <v/>
      </c>
      <c r="AN30" s="122" t="str">
        <f>IF(OR(ISBLANK('MH01'!AM33),ISERROR('MH01'!AM33)),"",'MH01'!AM33)</f>
        <v/>
      </c>
      <c r="AO30" s="122" t="str">
        <f>IF(OR(ISBLANK('MH01'!AN33),ISERROR('MH01'!AN33)),"",'MH01'!AN33)</f>
        <v/>
      </c>
      <c r="AP30" s="122" t="str">
        <f>IF(OR(ISBLANK('MH01'!AO33),ISERROR('MH01'!AO33)),"",'MH01'!AO33)</f>
        <v/>
      </c>
      <c r="AQ30" s="122" t="str">
        <f>IF(OR(ISBLANK('MH01'!AP33),ISERROR('MH01'!AP33)),"",'MH01'!AP33)</f>
        <v/>
      </c>
      <c r="AR30" s="122" t="str">
        <f>IF(OR(ISBLANK('MH01'!AQ33),ISERROR('MH01'!AQ33)),"",'MH01'!AQ33)</f>
        <v/>
      </c>
      <c r="AS30" s="122" t="str">
        <f>IF(OR(ISBLANK('MH01'!AR33),ISERROR('MH01'!AR33)),"",'MH01'!AR33)</f>
        <v/>
      </c>
      <c r="AT30" s="122" t="str">
        <f>IF(OR(ISBLANK('MH01'!AS33),ISERROR('MH01'!AS33)),"",'MH01'!AS33)</f>
        <v/>
      </c>
      <c r="AU30" s="122" t="str">
        <f>IF(OR(ISBLANK('MH01'!AT33),ISERROR('MH01'!AT33)),"",'MH01'!AT33)</f>
        <v/>
      </c>
      <c r="AV30" s="122" t="str">
        <f>IF(OR(ISBLANK('MH01'!AU33),ISERROR('MH01'!AU33)),"",'MH01'!AU33)</f>
        <v/>
      </c>
      <c r="AW30" s="122" t="str">
        <f>IF(OR(ISBLANK('MH01'!AV33),ISERROR('MH01'!AV33)),"",'MH01'!AV33)</f>
        <v/>
      </c>
      <c r="AX30" s="122" t="str">
        <f>IF(OR(ISBLANK('MH01'!AW33),ISERROR('MH01'!AW33)),"",'MH01'!AW33)</f>
        <v/>
      </c>
      <c r="AY30" s="122" t="str">
        <f>IF(OR(ISBLANK('MH01'!AX33),ISERROR('MH01'!AX33)),"",'MH01'!AX33)</f>
        <v/>
      </c>
      <c r="AZ30" s="122" t="str">
        <f>IF(OR(ISBLANK('MH01'!AY33),ISERROR('MH01'!AY33)),"",'MH01'!AY33)</f>
        <v/>
      </c>
      <c r="BA30" s="122" t="str">
        <f>IF(OR(ISBLANK('MH01'!AZ33),ISERROR('MH01'!AZ33)),"",'MH01'!AZ33)</f>
        <v/>
      </c>
      <c r="BB30" s="122" t="str">
        <f>IF(OR(ISBLANK('MH01'!BA33),ISERROR('MH01'!BA33)),"",'MH01'!BA33)</f>
        <v/>
      </c>
      <c r="BC30" s="122" t="str">
        <f>IF(OR(ISBLANK('MH01'!BB33),ISERROR('MH01'!BB33)),"",'MH01'!BB33)</f>
        <v/>
      </c>
    </row>
    <row r="31" spans="2:55" ht="12.75" customHeight="1">
      <c r="B31" s="234">
        <f>IF(OR(ISBLANK('MH01'!A34),ISERROR('MH01'!A34)),"",'MH01'!A34)</f>
        <v>27</v>
      </c>
      <c r="C31" s="216"/>
      <c r="D31" s="139" t="str">
        <f>IF(OR(ISBLANK('MH01'!D34),ISERROR('MH01'!D34)),"",'MH01'!D34)</f>
        <v/>
      </c>
      <c r="E31" s="140" t="str">
        <f>IF(OR(ISBLANK('MH01'!E34),ISERROR('MH01'!E34)),"",'MH01'!E34)</f>
        <v/>
      </c>
      <c r="F31" s="141" t="str">
        <f>IF(OR(ISBLANK('MH01'!F34),ISERROR('MH01'!F34)),"",'MH01'!F34)</f>
        <v/>
      </c>
      <c r="G31" s="141"/>
      <c r="H31" s="127" t="str">
        <f>IF(OR(ISBLANK('MH01'!H34),ISERROR('MH01'!H34)),"",'MH01'!H34)</f>
        <v/>
      </c>
      <c r="I31" s="122" t="str">
        <f>'MH01 (2)'!K25</f>
        <v>Dexp</v>
      </c>
      <c r="J31" s="122"/>
      <c r="K31" s="413">
        <f>'MH01 (2)'!N25</f>
        <v>0.28340348997585069</v>
      </c>
      <c r="N31" s="128"/>
      <c r="O31" s="122" t="str">
        <f>IF(OR(ISBLANK('MH01'!O34),ISERROR('MH01'!O34)),"",'MH01'!O34)</f>
        <v/>
      </c>
      <c r="Q31" s="122" t="str">
        <f>IF(OR(ISBLANK('MH01'!P34),ISERROR('MH01'!P34)),"",'MH01'!P34)</f>
        <v/>
      </c>
      <c r="X31" s="122" t="str">
        <f>IF(OR(ISBLANK('MH01'!W34),ISERROR('MH01'!W34)),"",'MH01'!W34)</f>
        <v/>
      </c>
      <c r="Y31" s="169" t="str">
        <f ca="1">IF(OR(ISBLANK('MH01'!X34),ISERROR('MH01'!X34)),"",'MH01'!X34)</f>
        <v/>
      </c>
      <c r="Z31" s="169">
        <f ca="1">IF(OR(ISBLANK('MH01'!Y34),ISERROR('MH01'!Y34)),"",'MH01'!Y34)</f>
        <v>111</v>
      </c>
      <c r="AA31" s="169">
        <f ca="1">IF(OR(ISBLANK('MH01'!Z34),ISERROR('MH01'!Z34)),"",'MH01'!Z34)</f>
        <v>114</v>
      </c>
      <c r="AB31" s="169">
        <f ca="1">IF(OR(ISBLANK('MH01'!AA34),ISERROR('MH01'!AA34)),"",'MH01'!AA34)</f>
        <v>110.5</v>
      </c>
      <c r="AC31" s="169">
        <f ca="1">IF(OR(ISBLANK('MH01'!AB34),ISERROR('MH01'!AB34)),"",'MH01'!AB34)</f>
        <v>114.5</v>
      </c>
      <c r="AD31" s="156" t="str">
        <f ca="1">IF(OR(ISBLANK('MH01'!AC34),ISERROR('MH01'!AC34)),"",'MH01'!AC34)</f>
        <v/>
      </c>
      <c r="AE31" s="169">
        <f ca="1">IF(OR(ISBLANK('MH01'!AD34),ISERROR('MH01'!AD34)),"",'MH01'!AD34)</f>
        <v>0</v>
      </c>
      <c r="AF31" s="169">
        <f ca="1">IF(OR(ISBLANK('MH01'!AE34),ISERROR('MH01'!AE34)),"",'MH01'!AE34)</f>
        <v>22</v>
      </c>
      <c r="AG31" s="169"/>
      <c r="AH31" s="157">
        <f ca="1">IF(OR(ISBLANK('MH01'!AG34),ISERROR('MH01'!AG34)),"",'MH01'!AG34)</f>
        <v>0</v>
      </c>
      <c r="AI31" s="128" t="str">
        <f>IF(OR(ISBLANK('MH01'!AH34),ISERROR('MH01'!AH34)),"",'MH01'!AH34)</f>
        <v/>
      </c>
      <c r="AJ31" s="128" t="str">
        <f>IF(OR(ISBLANK('MH01'!AI34),ISERROR('MH01'!AI34)),"",'MH01'!AI34)</f>
        <v/>
      </c>
      <c r="AK31" s="128" t="str">
        <f>IF(OR(ISBLANK('MH01'!AJ34),ISERROR('MH01'!AJ34)),"",'MH01'!AJ34)</f>
        <v/>
      </c>
      <c r="AL31" s="128" t="str">
        <f>IF(OR(ISBLANK('MH01'!AK34),ISERROR('MH01'!AK34)),"",'MH01'!AK34)</f>
        <v/>
      </c>
      <c r="AM31" s="122" t="str">
        <f>IF(OR(ISBLANK('MH01'!AL34),ISERROR('MH01'!AL34)),"",'MH01'!AL34)</f>
        <v/>
      </c>
      <c r="AN31" s="122" t="str">
        <f>IF(OR(ISBLANK('MH01'!AM34),ISERROR('MH01'!AM34)),"",'MH01'!AM34)</f>
        <v/>
      </c>
      <c r="AO31" s="122" t="str">
        <f>IF(OR(ISBLANK('MH01'!AN34),ISERROR('MH01'!AN34)),"",'MH01'!AN34)</f>
        <v/>
      </c>
      <c r="AP31" s="122" t="str">
        <f>IF(OR(ISBLANK('MH01'!AO34),ISERROR('MH01'!AO34)),"",'MH01'!AO34)</f>
        <v/>
      </c>
      <c r="AQ31" s="122" t="str">
        <f>IF(OR(ISBLANK('MH01'!AP34),ISERROR('MH01'!AP34)),"",'MH01'!AP34)</f>
        <v/>
      </c>
      <c r="AR31" s="122" t="str">
        <f>IF(OR(ISBLANK('MH01'!AQ34),ISERROR('MH01'!AQ34)),"",'MH01'!AQ34)</f>
        <v/>
      </c>
      <c r="AS31" s="122" t="str">
        <f>IF(OR(ISBLANK('MH01'!AR34),ISERROR('MH01'!AR34)),"",'MH01'!AR34)</f>
        <v/>
      </c>
      <c r="AT31" s="122" t="str">
        <f>IF(OR(ISBLANK('MH01'!AS34),ISERROR('MH01'!AS34)),"",'MH01'!AS34)</f>
        <v/>
      </c>
      <c r="AU31" s="122" t="str">
        <f>IF(OR(ISBLANK('MH01'!AT34),ISERROR('MH01'!AT34)),"",'MH01'!AT34)</f>
        <v/>
      </c>
      <c r="AV31" s="122" t="str">
        <f>IF(OR(ISBLANK('MH01'!AU34),ISERROR('MH01'!AU34)),"",'MH01'!AU34)</f>
        <v/>
      </c>
      <c r="AW31" s="122" t="str">
        <f>IF(OR(ISBLANK('MH01'!AV34),ISERROR('MH01'!AV34)),"",'MH01'!AV34)</f>
        <v/>
      </c>
      <c r="AX31" s="122" t="str">
        <f>IF(OR(ISBLANK('MH01'!AW34),ISERROR('MH01'!AW34)),"",'MH01'!AW34)</f>
        <v/>
      </c>
      <c r="AY31" s="122" t="str">
        <f>IF(OR(ISBLANK('MH01'!AX34),ISERROR('MH01'!AX34)),"",'MH01'!AX34)</f>
        <v/>
      </c>
      <c r="AZ31" s="122" t="str">
        <f>IF(OR(ISBLANK('MH01'!AY34),ISERROR('MH01'!AY34)),"",'MH01'!AY34)</f>
        <v/>
      </c>
      <c r="BA31" s="122" t="str">
        <f>IF(OR(ISBLANK('MH01'!AZ34),ISERROR('MH01'!AZ34)),"",'MH01'!AZ34)</f>
        <v/>
      </c>
      <c r="BB31" s="122" t="str">
        <f>IF(OR(ISBLANK('MH01'!BA34),ISERROR('MH01'!BA34)),"",'MH01'!BA34)</f>
        <v/>
      </c>
      <c r="BC31" s="122" t="str">
        <f>IF(OR(ISBLANK('MH01'!BB34),ISERROR('MH01'!BB34)),"",'MH01'!BB34)</f>
        <v/>
      </c>
    </row>
    <row r="32" spans="2:55" ht="12.75" customHeight="1">
      <c r="B32" s="234">
        <f>IF(OR(ISBLANK('MH01'!A35),ISERROR('MH01'!A35)),"",'MH01'!A35)</f>
        <v>28</v>
      </c>
      <c r="C32" s="216"/>
      <c r="D32" s="139" t="str">
        <f>IF(OR(ISBLANK('MH01'!D35),ISERROR('MH01'!D35)),"",'MH01'!D35)</f>
        <v/>
      </c>
      <c r="E32" s="140" t="str">
        <f>IF(OR(ISBLANK('MH01'!E35),ISERROR('MH01'!E35)),"",'MH01'!E35)</f>
        <v/>
      </c>
      <c r="F32" s="141" t="str">
        <f>IF(OR(ISBLANK('MH01'!F35),ISERROR('MH01'!F35)),"",'MH01'!F35)</f>
        <v/>
      </c>
      <c r="G32" s="141"/>
      <c r="H32" s="127" t="str">
        <f>IF(OR(ISBLANK('MH01'!H35),ISERROR('MH01'!H35)),"",'MH01'!H35)</f>
        <v/>
      </c>
      <c r="I32" s="122" t="str">
        <f>'MH01 (2)'!K26</f>
        <v>Significación:</v>
      </c>
      <c r="J32" s="122"/>
      <c r="K32" s="122" t="str">
        <f>'MH01 (2)'!N26</f>
        <v>P&gt;0.20</v>
      </c>
      <c r="O32" s="122" t="str">
        <f>IF(OR(ISBLANK('MH01'!O35),ISERROR('MH01'!O35)),"",'MH01'!O35)</f>
        <v/>
      </c>
      <c r="X32" s="122" t="str">
        <f>IF(OR(ISBLANK('MH01'!W35),ISERROR('MH01'!W35)),"",'MH01'!W35)</f>
        <v/>
      </c>
      <c r="Y32" s="169" t="str">
        <f ca="1">IF(OR(ISBLANK('MH01'!X35),ISERROR('MH01'!X35)),"",'MH01'!X35)</f>
        <v/>
      </c>
      <c r="Z32" s="169">
        <f ca="1">IF(OR(ISBLANK('MH01'!Y35),ISERROR('MH01'!Y35)),"",'MH01'!Y35)</f>
        <v>115</v>
      </c>
      <c r="AA32" s="169">
        <f ca="1">IF(OR(ISBLANK('MH01'!Z35),ISERROR('MH01'!Z35)),"",'MH01'!Z35)</f>
        <v>118</v>
      </c>
      <c r="AB32" s="169">
        <f ca="1">IF(OR(ISBLANK('MH01'!AA35),ISERROR('MH01'!AA35)),"",'MH01'!AA35)</f>
        <v>114.5</v>
      </c>
      <c r="AC32" s="169">
        <f ca="1">IF(OR(ISBLANK('MH01'!AB35),ISERROR('MH01'!AB35)),"",'MH01'!AB35)</f>
        <v>118.5</v>
      </c>
      <c r="AD32" s="156" t="str">
        <f ca="1">IF(OR(ISBLANK('MH01'!AC35),ISERROR('MH01'!AC35)),"",'MH01'!AC35)</f>
        <v/>
      </c>
      <c r="AE32" s="169">
        <f ca="1">IF(OR(ISBLANK('MH01'!AD35),ISERROR('MH01'!AD35)),"",'MH01'!AD35)</f>
        <v>0</v>
      </c>
      <c r="AF32" s="169">
        <f ca="1">IF(OR(ISBLANK('MH01'!AE35),ISERROR('MH01'!AE35)),"",'MH01'!AE35)</f>
        <v>22</v>
      </c>
      <c r="AG32" s="169"/>
      <c r="AH32" s="157">
        <f ca="1">IF(OR(ISBLANK('MH01'!AG35),ISERROR('MH01'!AG35)),"",'MH01'!AG35)</f>
        <v>0</v>
      </c>
      <c r="AI32" s="128" t="str">
        <f>IF(OR(ISBLANK('MH01'!AH35),ISERROR('MH01'!AH35)),"",'MH01'!AH35)</f>
        <v/>
      </c>
      <c r="AJ32" s="128" t="str">
        <f>IF(OR(ISBLANK('MH01'!AI35),ISERROR('MH01'!AI35)),"",'MH01'!AI35)</f>
        <v/>
      </c>
      <c r="AK32" s="128" t="str">
        <f>IF(OR(ISBLANK('MH01'!AJ35),ISERROR('MH01'!AJ35)),"",'MH01'!AJ35)</f>
        <v/>
      </c>
      <c r="AL32" s="128" t="str">
        <f>IF(OR(ISBLANK('MH01'!AK35),ISERROR('MH01'!AK35)),"",'MH01'!AK35)</f>
        <v/>
      </c>
      <c r="AM32" s="122" t="str">
        <f>IF(OR(ISBLANK('MH01'!AL35),ISERROR('MH01'!AL35)),"",'MH01'!AL35)</f>
        <v/>
      </c>
      <c r="AN32" s="122" t="str">
        <f>IF(OR(ISBLANK('MH01'!AM35),ISERROR('MH01'!AM35)),"",'MH01'!AM35)</f>
        <v/>
      </c>
      <c r="AO32" s="122" t="str">
        <f>IF(OR(ISBLANK('MH01'!AN35),ISERROR('MH01'!AN35)),"",'MH01'!AN35)</f>
        <v/>
      </c>
      <c r="AP32" s="122" t="str">
        <f>IF(OR(ISBLANK('MH01'!AO35),ISERROR('MH01'!AO35)),"",'MH01'!AO35)</f>
        <v/>
      </c>
      <c r="AQ32" s="122" t="str">
        <f>IF(OR(ISBLANK('MH01'!AP35),ISERROR('MH01'!AP35)),"",'MH01'!AP35)</f>
        <v/>
      </c>
      <c r="AR32" s="122" t="str">
        <f>IF(OR(ISBLANK('MH01'!AQ35),ISERROR('MH01'!AQ35)),"",'MH01'!AQ35)</f>
        <v/>
      </c>
      <c r="AS32" s="122" t="str">
        <f>IF(OR(ISBLANK('MH01'!AR35),ISERROR('MH01'!AR35)),"",'MH01'!AR35)</f>
        <v/>
      </c>
      <c r="AT32" s="122" t="str">
        <f>IF(OR(ISBLANK('MH01'!AS35),ISERROR('MH01'!AS35)),"",'MH01'!AS35)</f>
        <v/>
      </c>
      <c r="AU32" s="122" t="str">
        <f>IF(OR(ISBLANK('MH01'!AT35),ISERROR('MH01'!AT35)),"",'MH01'!AT35)</f>
        <v/>
      </c>
      <c r="AV32" s="122" t="str">
        <f>IF(OR(ISBLANK('MH01'!AU35),ISERROR('MH01'!AU35)),"",'MH01'!AU35)</f>
        <v/>
      </c>
      <c r="AW32" s="122" t="str">
        <f>IF(OR(ISBLANK('MH01'!AV35),ISERROR('MH01'!AV35)),"",'MH01'!AV35)</f>
        <v/>
      </c>
      <c r="AX32" s="122" t="str">
        <f>IF(OR(ISBLANK('MH01'!AW35),ISERROR('MH01'!AW35)),"",'MH01'!AW35)</f>
        <v/>
      </c>
      <c r="AY32" s="122" t="str">
        <f>IF(OR(ISBLANK('MH01'!AX35),ISERROR('MH01'!AX35)),"",'MH01'!AX35)</f>
        <v/>
      </c>
      <c r="AZ32" s="122" t="str">
        <f>IF(OR(ISBLANK('MH01'!AY35),ISERROR('MH01'!AY35)),"",'MH01'!AY35)</f>
        <v/>
      </c>
      <c r="BA32" s="122" t="str">
        <f>IF(OR(ISBLANK('MH01'!AZ35),ISERROR('MH01'!AZ35)),"",'MH01'!AZ35)</f>
        <v/>
      </c>
      <c r="BB32" s="122" t="str">
        <f>IF(OR(ISBLANK('MH01'!BA35),ISERROR('MH01'!BA35)),"",'MH01'!BA35)</f>
        <v/>
      </c>
      <c r="BC32" s="122" t="str">
        <f>IF(OR(ISBLANK('MH01'!BB35),ISERROR('MH01'!BB35)),"",'MH01'!BB35)</f>
        <v/>
      </c>
    </row>
    <row r="33" spans="2:55" ht="12.75" customHeight="1">
      <c r="B33" s="234">
        <f>IF(OR(ISBLANK('MH01'!A36),ISERROR('MH01'!A36)),"",'MH01'!A36)</f>
        <v>29</v>
      </c>
      <c r="C33" s="216"/>
      <c r="D33" s="139" t="str">
        <f>IF(OR(ISBLANK('MH01'!D36),ISERROR('MH01'!D36)),"",'MH01'!D36)</f>
        <v/>
      </c>
      <c r="E33" s="140" t="str">
        <f>IF(OR(ISBLANK('MH01'!E36),ISERROR('MH01'!E36)),"",'MH01'!E36)</f>
        <v/>
      </c>
      <c r="F33" s="141" t="str">
        <f>IF(OR(ISBLANK('MH01'!F36),ISERROR('MH01'!F36)),"",'MH01'!F36)</f>
        <v/>
      </c>
      <c r="G33" s="141"/>
      <c r="H33" s="127" t="str">
        <f>IF(OR(ISBLANK('MH01'!H36),ISERROR('MH01'!H36)),"",'MH01'!H36)</f>
        <v/>
      </c>
      <c r="I33" s="160" t="str">
        <f>'MH01 (2)'!K27</f>
        <v>No hay indicios para rechazar la hipótesis de normalidad</v>
      </c>
      <c r="J33" s="160"/>
      <c r="K33" s="160"/>
      <c r="L33" s="160"/>
      <c r="M33" s="160"/>
      <c r="N33" s="160"/>
      <c r="O33" s="160" t="str">
        <f>IF(OR(ISBLANK('MH01'!O36),ISERROR('MH01'!O36)),"",'MH01'!O36)</f>
        <v/>
      </c>
      <c r="P33" s="146"/>
      <c r="X33" s="122" t="str">
        <f>IF(OR(ISBLANK('MH01'!W36),ISERROR('MH01'!W36)),"",'MH01'!W36)</f>
        <v/>
      </c>
      <c r="Y33" s="169" t="str">
        <f ca="1">IF(OR(ISBLANK('MH01'!X36),ISERROR('MH01'!X36)),"",'MH01'!X36)</f>
        <v/>
      </c>
      <c r="Z33" s="169">
        <f ca="1">IF(OR(ISBLANK('MH01'!Y36),ISERROR('MH01'!Y36)),"",'MH01'!Y36)</f>
        <v>119</v>
      </c>
      <c r="AA33" s="169">
        <f ca="1">IF(OR(ISBLANK('MH01'!Z36),ISERROR('MH01'!Z36)),"",'MH01'!Z36)</f>
        <v>122</v>
      </c>
      <c r="AB33" s="169">
        <f ca="1">IF(OR(ISBLANK('MH01'!AA36),ISERROR('MH01'!AA36)),"",'MH01'!AA36)</f>
        <v>118.5</v>
      </c>
      <c r="AC33" s="169">
        <f ca="1">IF(OR(ISBLANK('MH01'!AB36),ISERROR('MH01'!AB36)),"",'MH01'!AB36)</f>
        <v>122.5</v>
      </c>
      <c r="AD33" s="156" t="str">
        <f ca="1">IF(OR(ISBLANK('MH01'!AC36),ISERROR('MH01'!AC36)),"",'MH01'!AC36)</f>
        <v/>
      </c>
      <c r="AE33" s="169">
        <f ca="1">IF(OR(ISBLANK('MH01'!AD36),ISERROR('MH01'!AD36)),"",'MH01'!AD36)</f>
        <v>0</v>
      </c>
      <c r="AF33" s="169">
        <f ca="1">IF(OR(ISBLANK('MH01'!AE36),ISERROR('MH01'!AE36)),"",'MH01'!AE36)</f>
        <v>22</v>
      </c>
      <c r="AG33" s="169"/>
      <c r="AH33" s="157">
        <f ca="1">IF(OR(ISBLANK('MH01'!AG36),ISERROR('MH01'!AG36)),"",'MH01'!AG36)</f>
        <v>0</v>
      </c>
      <c r="AI33" s="128" t="str">
        <f>IF(OR(ISBLANK('MH01'!AH36),ISERROR('MH01'!AH36)),"",'MH01'!AH36)</f>
        <v/>
      </c>
      <c r="AJ33" s="128" t="str">
        <f>IF(OR(ISBLANK('MH01'!AI36),ISERROR('MH01'!AI36)),"",'MH01'!AI36)</f>
        <v/>
      </c>
      <c r="AK33" s="128" t="str">
        <f>IF(OR(ISBLANK('MH01'!AJ36),ISERROR('MH01'!AJ36)),"",'MH01'!AJ36)</f>
        <v/>
      </c>
      <c r="AL33" s="128" t="str">
        <f>IF(OR(ISBLANK('MH01'!AK36),ISERROR('MH01'!AK36)),"",'MH01'!AK36)</f>
        <v/>
      </c>
      <c r="AM33" s="122" t="str">
        <f>IF(OR(ISBLANK('MH01'!AL36),ISERROR('MH01'!AL36)),"",'MH01'!AL36)</f>
        <v/>
      </c>
      <c r="AN33" s="122" t="str">
        <f>IF(OR(ISBLANK('MH01'!AM36),ISERROR('MH01'!AM36)),"",'MH01'!AM36)</f>
        <v/>
      </c>
      <c r="AO33" s="122" t="str">
        <f>IF(OR(ISBLANK('MH01'!AN36),ISERROR('MH01'!AN36)),"",'MH01'!AN36)</f>
        <v/>
      </c>
      <c r="AP33" s="122" t="str">
        <f>IF(OR(ISBLANK('MH01'!AO36),ISERROR('MH01'!AO36)),"",'MH01'!AO36)</f>
        <v/>
      </c>
      <c r="AQ33" s="122" t="str">
        <f>IF(OR(ISBLANK('MH01'!AP36),ISERROR('MH01'!AP36)),"",'MH01'!AP36)</f>
        <v/>
      </c>
      <c r="AR33" s="122" t="str">
        <f>IF(OR(ISBLANK('MH01'!AQ36),ISERROR('MH01'!AQ36)),"",'MH01'!AQ36)</f>
        <v/>
      </c>
      <c r="AS33" s="122" t="str">
        <f>IF(OR(ISBLANK('MH01'!AR36),ISERROR('MH01'!AR36)),"",'MH01'!AR36)</f>
        <v/>
      </c>
      <c r="AT33" s="122" t="str">
        <f>IF(OR(ISBLANK('MH01'!AS36),ISERROR('MH01'!AS36)),"",'MH01'!AS36)</f>
        <v/>
      </c>
      <c r="AU33" s="122" t="str">
        <f>IF(OR(ISBLANK('MH01'!AT36),ISERROR('MH01'!AT36)),"",'MH01'!AT36)</f>
        <v/>
      </c>
      <c r="AV33" s="122" t="str">
        <f>IF(OR(ISBLANK('MH01'!AU36),ISERROR('MH01'!AU36)),"",'MH01'!AU36)</f>
        <v/>
      </c>
      <c r="AW33" s="122" t="str">
        <f>IF(OR(ISBLANK('MH01'!AV36),ISERROR('MH01'!AV36)),"",'MH01'!AV36)</f>
        <v/>
      </c>
      <c r="AX33" s="122" t="str">
        <f>IF(OR(ISBLANK('MH01'!AW36),ISERROR('MH01'!AW36)),"",'MH01'!AW36)</f>
        <v/>
      </c>
      <c r="AY33" s="122" t="str">
        <f>IF(OR(ISBLANK('MH01'!AX36),ISERROR('MH01'!AX36)),"",'MH01'!AX36)</f>
        <v/>
      </c>
      <c r="AZ33" s="122" t="str">
        <f>IF(OR(ISBLANK('MH01'!AY36),ISERROR('MH01'!AY36)),"",'MH01'!AY36)</f>
        <v/>
      </c>
      <c r="BA33" s="122" t="str">
        <f>IF(OR(ISBLANK('MH01'!AZ36),ISERROR('MH01'!AZ36)),"",'MH01'!AZ36)</f>
        <v/>
      </c>
      <c r="BB33" s="122" t="str">
        <f>IF(OR(ISBLANK('MH01'!BA36),ISERROR('MH01'!BA36)),"",'MH01'!BA36)</f>
        <v/>
      </c>
      <c r="BC33" s="122" t="str">
        <f>IF(OR(ISBLANK('MH01'!BB36),ISERROR('MH01'!BB36)),"",'MH01'!BB36)</f>
        <v/>
      </c>
    </row>
    <row r="34" spans="2:55" ht="12.75" customHeight="1">
      <c r="B34" s="234">
        <f>IF(OR(ISBLANK('MH01'!A37),ISERROR('MH01'!A37)),"",'MH01'!A37)</f>
        <v>30</v>
      </c>
      <c r="C34" s="216"/>
      <c r="D34" s="139" t="str">
        <f>IF(OR(ISBLANK('MH01'!D37),ISERROR('MH01'!D37)),"",'MH01'!D37)</f>
        <v/>
      </c>
      <c r="E34" s="140" t="str">
        <f>IF(OR(ISBLANK('MH01'!E37),ISERROR('MH01'!E37)),"",'MH01'!E37)</f>
        <v/>
      </c>
      <c r="F34" s="141" t="str">
        <f>IF(OR(ISBLANK('MH01'!F37),ISERROR('MH01'!F37)),"",'MH01'!F37)</f>
        <v/>
      </c>
      <c r="G34" s="141"/>
      <c r="H34" s="127" t="str">
        <f>IF(OR(ISBLANK('MH01'!H37),ISERROR('MH01'!H37)),"",'MH01'!H37)</f>
        <v/>
      </c>
      <c r="J34" s="122"/>
      <c r="O34" s="122" t="str">
        <f>IF(OR(ISBLANK('MH01'!O37),ISERROR('MH01'!O37)),"",'MH01'!O37)</f>
        <v/>
      </c>
      <c r="X34" s="122" t="str">
        <f>IF(OR(ISBLANK('MH01'!W37),ISERROR('MH01'!W37)),"",'MH01'!W37)</f>
        <v/>
      </c>
      <c r="Y34" s="169" t="str">
        <f ca="1">IF(OR(ISBLANK('MH01'!X37),ISERROR('MH01'!X37)),"",'MH01'!X37)</f>
        <v/>
      </c>
      <c r="Z34" s="169">
        <f ca="1">IF(OR(ISBLANK('MH01'!Y37),ISERROR('MH01'!Y37)),"",'MH01'!Y37)</f>
        <v>123</v>
      </c>
      <c r="AA34" s="169">
        <f ca="1">IF(OR(ISBLANK('MH01'!Z37),ISERROR('MH01'!Z37)),"",'MH01'!Z37)</f>
        <v>126</v>
      </c>
      <c r="AB34" s="169">
        <f ca="1">IF(OR(ISBLANK('MH01'!AA37),ISERROR('MH01'!AA37)),"",'MH01'!AA37)</f>
        <v>122.5</v>
      </c>
      <c r="AC34" s="169">
        <f ca="1">IF(OR(ISBLANK('MH01'!AB37),ISERROR('MH01'!AB37)),"",'MH01'!AB37)</f>
        <v>126.5</v>
      </c>
      <c r="AD34" s="156" t="str">
        <f ca="1">IF(OR(ISBLANK('MH01'!AC37),ISERROR('MH01'!AC37)),"",'MH01'!AC37)</f>
        <v/>
      </c>
      <c r="AE34" s="169">
        <f ca="1">IF(OR(ISBLANK('MH01'!AD37),ISERROR('MH01'!AD37)),"",'MH01'!AD37)</f>
        <v>0</v>
      </c>
      <c r="AF34" s="169">
        <f ca="1">IF(OR(ISBLANK('MH01'!AE37),ISERROR('MH01'!AE37)),"",'MH01'!AE37)</f>
        <v>22</v>
      </c>
      <c r="AG34" s="169"/>
      <c r="AH34" s="157">
        <f ca="1">IF(OR(ISBLANK('MH01'!AG37),ISERROR('MH01'!AG37)),"",'MH01'!AG37)</f>
        <v>0</v>
      </c>
      <c r="AI34" s="128" t="str">
        <f>IF(OR(ISBLANK('MH01'!AH37),ISERROR('MH01'!AH37)),"",'MH01'!AH37)</f>
        <v/>
      </c>
      <c r="AJ34" s="128" t="str">
        <f>IF(OR(ISBLANK('MH01'!AI37),ISERROR('MH01'!AI37)),"",'MH01'!AI37)</f>
        <v/>
      </c>
      <c r="AK34" s="128" t="str">
        <f>IF(OR(ISBLANK('MH01'!AJ37),ISERROR('MH01'!AJ37)),"",'MH01'!AJ37)</f>
        <v/>
      </c>
      <c r="AL34" s="128" t="str">
        <f>IF(OR(ISBLANK('MH01'!AK37),ISERROR('MH01'!AK37)),"",'MH01'!AK37)</f>
        <v/>
      </c>
      <c r="AM34" s="122" t="str">
        <f>IF(OR(ISBLANK('MH01'!AL37),ISERROR('MH01'!AL37)),"",'MH01'!AL37)</f>
        <v/>
      </c>
      <c r="AN34" s="122" t="str">
        <f>IF(OR(ISBLANK('MH01'!AM37),ISERROR('MH01'!AM37)),"",'MH01'!AM37)</f>
        <v/>
      </c>
      <c r="AO34" s="122" t="str">
        <f>IF(OR(ISBLANK('MH01'!AN37),ISERROR('MH01'!AN37)),"",'MH01'!AN37)</f>
        <v/>
      </c>
      <c r="AP34" s="122" t="str">
        <f>IF(OR(ISBLANK('MH01'!AO37),ISERROR('MH01'!AO37)),"",'MH01'!AO37)</f>
        <v/>
      </c>
      <c r="AQ34" s="122" t="str">
        <f>IF(OR(ISBLANK('MH01'!AP37),ISERROR('MH01'!AP37)),"",'MH01'!AP37)</f>
        <v/>
      </c>
      <c r="AR34" s="122" t="str">
        <f>IF(OR(ISBLANK('MH01'!AQ37),ISERROR('MH01'!AQ37)),"",'MH01'!AQ37)</f>
        <v/>
      </c>
      <c r="AS34" s="122" t="str">
        <f>IF(OR(ISBLANK('MH01'!AR37),ISERROR('MH01'!AR37)),"",'MH01'!AR37)</f>
        <v/>
      </c>
      <c r="AT34" s="122" t="str">
        <f>IF(OR(ISBLANK('MH01'!AS37),ISERROR('MH01'!AS37)),"",'MH01'!AS37)</f>
        <v/>
      </c>
      <c r="AU34" s="122" t="str">
        <f>IF(OR(ISBLANK('MH01'!AT37),ISERROR('MH01'!AT37)),"",'MH01'!AT37)</f>
        <v/>
      </c>
      <c r="AV34" s="122" t="str">
        <f>IF(OR(ISBLANK('MH01'!AU37),ISERROR('MH01'!AU37)),"",'MH01'!AU37)</f>
        <v/>
      </c>
      <c r="AW34" s="122" t="str">
        <f>IF(OR(ISBLANK('MH01'!AV37),ISERROR('MH01'!AV37)),"",'MH01'!AV37)</f>
        <v/>
      </c>
      <c r="AX34" s="122" t="str">
        <f>IF(OR(ISBLANK('MH01'!AW37),ISERROR('MH01'!AW37)),"",'MH01'!AW37)</f>
        <v/>
      </c>
      <c r="AY34" s="122" t="str">
        <f>IF(OR(ISBLANK('MH01'!AX37),ISERROR('MH01'!AX37)),"",'MH01'!AX37)</f>
        <v/>
      </c>
      <c r="AZ34" s="122" t="str">
        <f>IF(OR(ISBLANK('MH01'!AY37),ISERROR('MH01'!AY37)),"",'MH01'!AY37)</f>
        <v/>
      </c>
      <c r="BA34" s="122" t="str">
        <f>IF(OR(ISBLANK('MH01'!AZ37),ISERROR('MH01'!AZ37)),"",'MH01'!AZ37)</f>
        <v/>
      </c>
      <c r="BB34" s="122" t="str">
        <f>IF(OR(ISBLANK('MH01'!BA37),ISERROR('MH01'!BA37)),"",'MH01'!BA37)</f>
        <v/>
      </c>
      <c r="BC34" s="122" t="str">
        <f>IF(OR(ISBLANK('MH01'!BB37),ISERROR('MH01'!BB37)),"",'MH01'!BB37)</f>
        <v/>
      </c>
    </row>
    <row r="35" spans="2:55" ht="12.75" customHeight="1">
      <c r="B35" s="234">
        <f>IF(OR(ISBLANK('MH01'!A38),ISERROR('MH01'!A38)),"",'MH01'!A38)</f>
        <v>31</v>
      </c>
      <c r="C35" s="216"/>
      <c r="D35" s="139" t="str">
        <f>IF(OR(ISBLANK('MH01'!D38),ISERROR('MH01'!D38)),"",'MH01'!D38)</f>
        <v/>
      </c>
      <c r="E35" s="140" t="str">
        <f>IF(OR(ISBLANK('MH01'!E38),ISERROR('MH01'!E38)),"",'MH01'!E38)</f>
        <v/>
      </c>
      <c r="F35" s="141" t="str">
        <f>IF(OR(ISBLANK('MH01'!F38),ISERROR('MH01'!F38)),"",'MH01'!F38)</f>
        <v/>
      </c>
      <c r="G35" s="141"/>
      <c r="H35" s="127" t="str">
        <f>IF(OR(ISBLANK('MH01'!H38),ISERROR('MH01'!H38)),"",'MH01'!H38)</f>
        <v/>
      </c>
      <c r="J35" s="122"/>
      <c r="O35" s="122" t="str">
        <f>IF(OR(ISBLANK('MH01'!O38),ISERROR('MH01'!O38)),"",'MH01'!O38)</f>
        <v/>
      </c>
      <c r="Q35" s="122" t="str">
        <f>IF(OR(ISBLANK('MH01'!P38),ISERROR('MH01'!P38)),"",'MH01'!P38)</f>
        <v/>
      </c>
      <c r="R35" s="246" t="str">
        <f>IF(OR(ISBLANK('MH01'!Q40),ISERROR('MH01'!Q40)),"",'MH01'!Q40)</f>
        <v/>
      </c>
      <c r="S35" s="246" t="str">
        <f>IF(OR(ISBLANK('MH01'!R40),ISERROR('MH01'!R40)),"",'MH01'!R40)</f>
        <v/>
      </c>
      <c r="T35" s="246" t="str">
        <f>IF(OR(ISBLANK('MH01'!S40),ISERROR('MH01'!S40)),"",'MH01'!S40)</f>
        <v/>
      </c>
      <c r="U35" s="250" t="str">
        <f>IF(OR(ISBLANK('MH01'!T40),ISERROR('MH01'!T40)),"",'MH01'!T40)</f>
        <v/>
      </c>
      <c r="V35" s="146" t="str">
        <f>IF(OR(ISBLANK('MH01'!#REF!),ISERROR('MH01'!#REF!)),"",'MH01'!#REF!)</f>
        <v/>
      </c>
      <c r="W35" s="146" t="str">
        <f>IF(OR(ISBLANK('MH01'!V38),ISERROR('MH01'!V38)),"",'MH01'!V38)</f>
        <v/>
      </c>
      <c r="X35" s="122" t="str">
        <f>IF(OR(ISBLANK('MH01'!W38),ISERROR('MH01'!W38)),"",'MH01'!W38)</f>
        <v/>
      </c>
      <c r="Y35" s="169" t="str">
        <f ca="1">IF(OR(ISBLANK('MH01'!X38),ISERROR('MH01'!X38)),"",'MH01'!X38)</f>
        <v/>
      </c>
      <c r="Z35" s="169">
        <f ca="1">IF(OR(ISBLANK('MH01'!Y38),ISERROR('MH01'!Y38)),"",'MH01'!Y38)</f>
        <v>127</v>
      </c>
      <c r="AA35" s="169">
        <f ca="1">IF(OR(ISBLANK('MH01'!Z38),ISERROR('MH01'!Z38)),"",'MH01'!Z38)</f>
        <v>130</v>
      </c>
      <c r="AB35" s="169">
        <f ca="1">IF(OR(ISBLANK('MH01'!AA38),ISERROR('MH01'!AA38)),"",'MH01'!AA38)</f>
        <v>126.5</v>
      </c>
      <c r="AC35" s="169">
        <f ca="1">IF(OR(ISBLANK('MH01'!AB38),ISERROR('MH01'!AB38)),"",'MH01'!AB38)</f>
        <v>130.5</v>
      </c>
      <c r="AD35" s="156" t="str">
        <f ca="1">IF(OR(ISBLANK('MH01'!AC38),ISERROR('MH01'!AC38)),"",'MH01'!AC38)</f>
        <v/>
      </c>
      <c r="AE35" s="169">
        <f ca="1">IF(OR(ISBLANK('MH01'!AD38),ISERROR('MH01'!AD38)),"",'MH01'!AD38)</f>
        <v>0</v>
      </c>
      <c r="AF35" s="169">
        <f ca="1">IF(OR(ISBLANK('MH01'!AE38),ISERROR('MH01'!AE38)),"",'MH01'!AE38)</f>
        <v>22</v>
      </c>
      <c r="AG35" s="169"/>
      <c r="AH35" s="157">
        <f ca="1">IF(OR(ISBLANK('MH01'!AG38),ISERROR('MH01'!AG38)),"",'MH01'!AG38)</f>
        <v>0</v>
      </c>
      <c r="AI35" s="128" t="str">
        <f>IF(OR(ISBLANK('MH01'!AH38),ISERROR('MH01'!AH38)),"",'MH01'!AH38)</f>
        <v/>
      </c>
      <c r="AJ35" s="128" t="str">
        <f>IF(OR(ISBLANK('MH01'!AI38),ISERROR('MH01'!AI38)),"",'MH01'!AI38)</f>
        <v/>
      </c>
      <c r="AK35" s="128" t="str">
        <f>IF(OR(ISBLANK('MH01'!AJ38),ISERROR('MH01'!AJ38)),"",'MH01'!AJ38)</f>
        <v/>
      </c>
      <c r="AL35" s="128" t="str">
        <f>IF(OR(ISBLANK('MH01'!AK38),ISERROR('MH01'!AK38)),"",'MH01'!AK38)</f>
        <v/>
      </c>
      <c r="AM35" s="122" t="str">
        <f>IF(OR(ISBLANK('MH01'!AL38),ISERROR('MH01'!AL38)),"",'MH01'!AL38)</f>
        <v/>
      </c>
      <c r="AN35" s="122" t="str">
        <f>IF(OR(ISBLANK('MH01'!AM38),ISERROR('MH01'!AM38)),"",'MH01'!AM38)</f>
        <v/>
      </c>
      <c r="AO35" s="122" t="str">
        <f>IF(OR(ISBLANK('MH01'!AN38),ISERROR('MH01'!AN38)),"",'MH01'!AN38)</f>
        <v/>
      </c>
      <c r="AP35" s="122" t="str">
        <f>IF(OR(ISBLANK('MH01'!AO38),ISERROR('MH01'!AO38)),"",'MH01'!AO38)</f>
        <v/>
      </c>
      <c r="AQ35" s="122" t="str">
        <f>IF(OR(ISBLANK('MH01'!AP38),ISERROR('MH01'!AP38)),"",'MH01'!AP38)</f>
        <v/>
      </c>
      <c r="AR35" s="122" t="str">
        <f>IF(OR(ISBLANK('MH01'!AQ38),ISERROR('MH01'!AQ38)),"",'MH01'!AQ38)</f>
        <v/>
      </c>
      <c r="AS35" s="122" t="str">
        <f>IF(OR(ISBLANK('MH01'!AR38),ISERROR('MH01'!AR38)),"",'MH01'!AR38)</f>
        <v/>
      </c>
      <c r="AT35" s="122" t="str">
        <f>IF(OR(ISBLANK('MH01'!AS38),ISERROR('MH01'!AS38)),"",'MH01'!AS38)</f>
        <v/>
      </c>
      <c r="AU35" s="122" t="str">
        <f>IF(OR(ISBLANK('MH01'!AT38),ISERROR('MH01'!AT38)),"",'MH01'!AT38)</f>
        <v/>
      </c>
      <c r="AV35" s="122" t="str">
        <f>IF(OR(ISBLANK('MH01'!AU38),ISERROR('MH01'!AU38)),"",'MH01'!AU38)</f>
        <v/>
      </c>
      <c r="AW35" s="122" t="str">
        <f>IF(OR(ISBLANK('MH01'!AV38),ISERROR('MH01'!AV38)),"",'MH01'!AV38)</f>
        <v/>
      </c>
      <c r="AX35" s="122" t="str">
        <f>IF(OR(ISBLANK('MH01'!AW38),ISERROR('MH01'!AW38)),"",'MH01'!AW38)</f>
        <v/>
      </c>
      <c r="AY35" s="122" t="str">
        <f>IF(OR(ISBLANK('MH01'!AX38),ISERROR('MH01'!AX38)),"",'MH01'!AX38)</f>
        <v/>
      </c>
      <c r="AZ35" s="122" t="str">
        <f>IF(OR(ISBLANK('MH01'!AY38),ISERROR('MH01'!AY38)),"",'MH01'!AY38)</f>
        <v/>
      </c>
      <c r="BA35" s="122" t="str">
        <f>IF(OR(ISBLANK('MH01'!AZ38),ISERROR('MH01'!AZ38)),"",'MH01'!AZ38)</f>
        <v/>
      </c>
      <c r="BB35" s="122" t="str">
        <f>IF(OR(ISBLANK('MH01'!BA38),ISERROR('MH01'!BA38)),"",'MH01'!BA38)</f>
        <v/>
      </c>
      <c r="BC35" s="122" t="str">
        <f>IF(OR(ISBLANK('MH01'!BB38),ISERROR('MH01'!BB38)),"",'MH01'!BB38)</f>
        <v/>
      </c>
    </row>
    <row r="36" spans="2:55" ht="12.75" customHeight="1">
      <c r="B36" s="234">
        <f>IF(OR(ISBLANK('MH01'!A39),ISERROR('MH01'!A39)),"",'MH01'!A39)</f>
        <v>32</v>
      </c>
      <c r="C36" s="216"/>
      <c r="D36" s="139" t="str">
        <f>IF(OR(ISBLANK('MH01'!D39),ISERROR('MH01'!D39)),"",'MH01'!D39)</f>
        <v/>
      </c>
      <c r="E36" s="140" t="str">
        <f>IF(OR(ISBLANK('MH01'!E39),ISERROR('MH01'!E39)),"",'MH01'!E39)</f>
        <v/>
      </c>
      <c r="F36" s="141" t="str">
        <f>IF(OR(ISBLANK('MH01'!F39),ISERROR('MH01'!F39)),"",'MH01'!F39)</f>
        <v/>
      </c>
      <c r="G36" s="141"/>
      <c r="H36" s="127" t="str">
        <f>IF(OR(ISBLANK('MH01'!H39),ISERROR('MH01'!H39)),"",'MH01'!H39)</f>
        <v/>
      </c>
      <c r="J36" s="122"/>
      <c r="O36" s="122" t="str">
        <f>IF(OR(ISBLANK('MH01'!O39),ISERROR('MH01'!O39)),"",'MH01'!O39)</f>
        <v/>
      </c>
      <c r="Q36" s="258"/>
      <c r="R36" s="256"/>
      <c r="S36" s="256"/>
      <c r="T36" s="256"/>
      <c r="U36" s="257"/>
      <c r="V36" s="258"/>
      <c r="W36" s="259"/>
      <c r="X36" s="122" t="str">
        <f>IF(OR(ISBLANK('MH01'!W39),ISERROR('MH01'!W39)),"",'MH01'!W39)</f>
        <v/>
      </c>
      <c r="Y36" s="169" t="str">
        <f ca="1">IF(OR(ISBLANK('MH01'!X39),ISERROR('MH01'!X39)),"",'MH01'!X39)</f>
        <v/>
      </c>
      <c r="Z36" s="169">
        <f ca="1">IF(OR(ISBLANK('MH01'!Y39),ISERROR('MH01'!Y39)),"",'MH01'!Y39)</f>
        <v>131</v>
      </c>
      <c r="AA36" s="169">
        <f ca="1">IF(OR(ISBLANK('MH01'!Z39),ISERROR('MH01'!Z39)),"",'MH01'!Z39)</f>
        <v>134</v>
      </c>
      <c r="AB36" s="169">
        <f ca="1">IF(OR(ISBLANK('MH01'!AA39),ISERROR('MH01'!AA39)),"",'MH01'!AA39)</f>
        <v>130.5</v>
      </c>
      <c r="AC36" s="169">
        <f ca="1">IF(OR(ISBLANK('MH01'!AB39),ISERROR('MH01'!AB39)),"",'MH01'!AB39)</f>
        <v>134.5</v>
      </c>
      <c r="AD36" s="156" t="str">
        <f ca="1">IF(OR(ISBLANK('MH01'!AC39),ISERROR('MH01'!AC39)),"",'MH01'!AC39)</f>
        <v/>
      </c>
      <c r="AE36" s="169">
        <f ca="1">IF(OR(ISBLANK('MH01'!AD39),ISERROR('MH01'!AD39)),"",'MH01'!AD39)</f>
        <v>0</v>
      </c>
      <c r="AF36" s="169">
        <f ca="1">IF(OR(ISBLANK('MH01'!AE39),ISERROR('MH01'!AE39)),"",'MH01'!AE39)</f>
        <v>22</v>
      </c>
      <c r="AG36" s="169"/>
      <c r="AH36" s="157">
        <f ca="1">IF(OR(ISBLANK('MH01'!AG39),ISERROR('MH01'!AG39)),"",'MH01'!AG39)</f>
        <v>0</v>
      </c>
      <c r="AI36" s="128" t="str">
        <f>IF(OR(ISBLANK('MH01'!AH39),ISERROR('MH01'!AH39)),"",'MH01'!AH39)</f>
        <v/>
      </c>
      <c r="AJ36" s="128" t="str">
        <f>IF(OR(ISBLANK('MH01'!AI39),ISERROR('MH01'!AI39)),"",'MH01'!AI39)</f>
        <v/>
      </c>
      <c r="AK36" s="128" t="str">
        <f>IF(OR(ISBLANK('MH01'!AJ39),ISERROR('MH01'!AJ39)),"",'MH01'!AJ39)</f>
        <v/>
      </c>
      <c r="AL36" s="128" t="str">
        <f>IF(OR(ISBLANK('MH01'!AK39),ISERROR('MH01'!AK39)),"",'MH01'!AK39)</f>
        <v/>
      </c>
      <c r="AM36" s="122" t="str">
        <f>IF(OR(ISBLANK('MH01'!AL39),ISERROR('MH01'!AL39)),"",'MH01'!AL39)</f>
        <v/>
      </c>
      <c r="AN36" s="122" t="str">
        <f>IF(OR(ISBLANK('MH01'!AM39),ISERROR('MH01'!AM39)),"",'MH01'!AM39)</f>
        <v/>
      </c>
      <c r="AO36" s="122" t="str">
        <f>IF(OR(ISBLANK('MH01'!AN39),ISERROR('MH01'!AN39)),"",'MH01'!AN39)</f>
        <v/>
      </c>
      <c r="AP36" s="122" t="str">
        <f>IF(OR(ISBLANK('MH01'!AO39),ISERROR('MH01'!AO39)),"",'MH01'!AO39)</f>
        <v/>
      </c>
      <c r="AQ36" s="122" t="str">
        <f>IF(OR(ISBLANK('MH01'!AP39),ISERROR('MH01'!AP39)),"",'MH01'!AP39)</f>
        <v/>
      </c>
      <c r="AR36" s="122" t="str">
        <f>IF(OR(ISBLANK('MH01'!AQ39),ISERROR('MH01'!AQ39)),"",'MH01'!AQ39)</f>
        <v/>
      </c>
      <c r="AS36" s="122" t="str">
        <f>IF(OR(ISBLANK('MH01'!AR39),ISERROR('MH01'!AR39)),"",'MH01'!AR39)</f>
        <v/>
      </c>
      <c r="AT36" s="122" t="str">
        <f>IF(OR(ISBLANK('MH01'!AS39),ISERROR('MH01'!AS39)),"",'MH01'!AS39)</f>
        <v/>
      </c>
      <c r="AU36" s="122" t="str">
        <f>IF(OR(ISBLANK('MH01'!AT39),ISERROR('MH01'!AT39)),"",'MH01'!AT39)</f>
        <v/>
      </c>
      <c r="AV36" s="122" t="str">
        <f>IF(OR(ISBLANK('MH01'!AU39),ISERROR('MH01'!AU39)),"",'MH01'!AU39)</f>
        <v/>
      </c>
      <c r="AW36" s="122" t="str">
        <f>IF(OR(ISBLANK('MH01'!AV39),ISERROR('MH01'!AV39)),"",'MH01'!AV39)</f>
        <v/>
      </c>
      <c r="AX36" s="122" t="str">
        <f>IF(OR(ISBLANK('MH01'!AW39),ISERROR('MH01'!AW39)),"",'MH01'!AW39)</f>
        <v/>
      </c>
      <c r="AY36" s="122" t="str">
        <f>IF(OR(ISBLANK('MH01'!AX39),ISERROR('MH01'!AX39)),"",'MH01'!AX39)</f>
        <v/>
      </c>
      <c r="AZ36" s="122" t="str">
        <f>IF(OR(ISBLANK('MH01'!AY39),ISERROR('MH01'!AY39)),"",'MH01'!AY39)</f>
        <v/>
      </c>
      <c r="BA36" s="122" t="str">
        <f>IF(OR(ISBLANK('MH01'!AZ39),ISERROR('MH01'!AZ39)),"",'MH01'!AZ39)</f>
        <v/>
      </c>
      <c r="BB36" s="122" t="str">
        <f>IF(OR(ISBLANK('MH01'!BA39),ISERROR('MH01'!BA39)),"",'MH01'!BA39)</f>
        <v/>
      </c>
      <c r="BC36" s="122" t="str">
        <f>IF(OR(ISBLANK('MH01'!BB39),ISERROR('MH01'!BB39)),"",'MH01'!BB39)</f>
        <v/>
      </c>
    </row>
    <row r="37" spans="2:55" ht="12.75" customHeight="1">
      <c r="B37" s="234">
        <f>IF(OR(ISBLANK('MH01'!A40),ISERROR('MH01'!A40)),"",'MH01'!A40)</f>
        <v>33</v>
      </c>
      <c r="C37" s="216"/>
      <c r="D37" s="139" t="str">
        <f>IF(OR(ISBLANK('MH01'!D40),ISERROR('MH01'!D40)),"",'MH01'!D40)</f>
        <v/>
      </c>
      <c r="E37" s="140" t="str">
        <f>IF(OR(ISBLANK('MH01'!E40),ISERROR('MH01'!E40)),"",'MH01'!E40)</f>
        <v/>
      </c>
      <c r="F37" s="141" t="str">
        <f>IF(OR(ISBLANK('MH01'!F40),ISERROR('MH01'!F40)),"",'MH01'!F40)</f>
        <v/>
      </c>
      <c r="G37" s="141"/>
      <c r="H37" s="127" t="str">
        <f>IF(OR(ISBLANK('MH01'!H40),ISERROR('MH01'!H40)),"",'MH01'!H40)</f>
        <v/>
      </c>
      <c r="J37" s="122"/>
      <c r="O37" s="122" t="str">
        <f>IF(OR(ISBLANK('MH01'!O40),ISERROR('MH01'!O40)),"",'MH01'!O40)</f>
        <v/>
      </c>
      <c r="Q37" s="258"/>
      <c r="R37" s="261"/>
      <c r="S37" s="256"/>
      <c r="T37" s="256"/>
      <c r="U37" s="256"/>
      <c r="V37" s="256"/>
      <c r="W37" s="256"/>
      <c r="X37" s="122" t="str">
        <f>IF(OR(ISBLANK('MH01'!W40),ISERROR('MH01'!W40)),"",'MH01'!W40)</f>
        <v/>
      </c>
      <c r="Y37" s="169" t="str">
        <f ca="1">IF(OR(ISBLANK('MH01'!X40),ISERROR('MH01'!X40)),"",'MH01'!X40)</f>
        <v/>
      </c>
      <c r="Z37" s="169">
        <f ca="1">IF(OR(ISBLANK('MH01'!Y40),ISERROR('MH01'!Y40)),"",'MH01'!Y40)</f>
        <v>135</v>
      </c>
      <c r="AA37" s="169">
        <f ca="1">IF(OR(ISBLANK('MH01'!Z40),ISERROR('MH01'!Z40)),"",'MH01'!Z40)</f>
        <v>138</v>
      </c>
      <c r="AB37" s="169">
        <f ca="1">IF(OR(ISBLANK('MH01'!AA40),ISERROR('MH01'!AA40)),"",'MH01'!AA40)</f>
        <v>134.5</v>
      </c>
      <c r="AC37" s="169">
        <f ca="1">IF(OR(ISBLANK('MH01'!AB40),ISERROR('MH01'!AB40)),"",'MH01'!AB40)</f>
        <v>138.5</v>
      </c>
      <c r="AD37" s="156" t="str">
        <f ca="1">IF(OR(ISBLANK('MH01'!AC40),ISERROR('MH01'!AC40)),"",'MH01'!AC40)</f>
        <v/>
      </c>
      <c r="AE37" s="169">
        <f ca="1">IF(OR(ISBLANK('MH01'!AD40),ISERROR('MH01'!AD40)),"",'MH01'!AD40)</f>
        <v>0</v>
      </c>
      <c r="AF37" s="169">
        <f ca="1">IF(OR(ISBLANK('MH01'!AE40),ISERROR('MH01'!AE40)),"",'MH01'!AE40)</f>
        <v>22</v>
      </c>
      <c r="AG37" s="169"/>
      <c r="AH37" s="157">
        <f ca="1">IF(OR(ISBLANK('MH01'!AG40),ISERROR('MH01'!AG40)),"",'MH01'!AG40)</f>
        <v>0</v>
      </c>
      <c r="AI37" s="128" t="str">
        <f>IF(OR(ISBLANK('MH01'!AH40),ISERROR('MH01'!AH40)),"",'MH01'!AH40)</f>
        <v/>
      </c>
      <c r="AJ37" s="128" t="str">
        <f>IF(OR(ISBLANK('MH01'!AI40),ISERROR('MH01'!AI40)),"",'MH01'!AI40)</f>
        <v/>
      </c>
      <c r="AK37" s="128" t="str">
        <f>IF(OR(ISBLANK('MH01'!AJ40),ISERROR('MH01'!AJ40)),"",'MH01'!AJ40)</f>
        <v/>
      </c>
      <c r="AL37" s="128" t="str">
        <f>IF(OR(ISBLANK('MH01'!AK40),ISERROR('MH01'!AK40)),"",'MH01'!AK40)</f>
        <v/>
      </c>
      <c r="AM37" s="122" t="str">
        <f>IF(OR(ISBLANK('MH01'!AL40),ISERROR('MH01'!AL40)),"",'MH01'!AL40)</f>
        <v/>
      </c>
      <c r="AN37" s="122" t="str">
        <f>IF(OR(ISBLANK('MH01'!AM40),ISERROR('MH01'!AM40)),"",'MH01'!AM40)</f>
        <v/>
      </c>
      <c r="AO37" s="122" t="str">
        <f>IF(OR(ISBLANK('MH01'!AN40),ISERROR('MH01'!AN40)),"",'MH01'!AN40)</f>
        <v/>
      </c>
      <c r="AP37" s="122" t="str">
        <f>IF(OR(ISBLANK('MH01'!AO40),ISERROR('MH01'!AO40)),"",'MH01'!AO40)</f>
        <v/>
      </c>
      <c r="AQ37" s="122" t="str">
        <f>IF(OR(ISBLANK('MH01'!AP40),ISERROR('MH01'!AP40)),"",'MH01'!AP40)</f>
        <v/>
      </c>
      <c r="AR37" s="122" t="str">
        <f>IF(OR(ISBLANK('MH01'!AQ40),ISERROR('MH01'!AQ40)),"",'MH01'!AQ40)</f>
        <v/>
      </c>
      <c r="AS37" s="122" t="str">
        <f>IF(OR(ISBLANK('MH01'!AR40),ISERROR('MH01'!AR40)),"",'MH01'!AR40)</f>
        <v/>
      </c>
      <c r="AT37" s="122" t="str">
        <f>IF(OR(ISBLANK('MH01'!AS40),ISERROR('MH01'!AS40)),"",'MH01'!AS40)</f>
        <v/>
      </c>
      <c r="AU37" s="122" t="str">
        <f>IF(OR(ISBLANK('MH01'!AT40),ISERROR('MH01'!AT40)),"",'MH01'!AT40)</f>
        <v/>
      </c>
      <c r="AV37" s="122" t="str">
        <f>IF(OR(ISBLANK('MH01'!AU40),ISERROR('MH01'!AU40)),"",'MH01'!AU40)</f>
        <v/>
      </c>
      <c r="AW37" s="122" t="str">
        <f>IF(OR(ISBLANK('MH01'!AV40),ISERROR('MH01'!AV40)),"",'MH01'!AV40)</f>
        <v/>
      </c>
      <c r="AX37" s="122" t="str">
        <f>IF(OR(ISBLANK('MH01'!AW40),ISERROR('MH01'!AW40)),"",'MH01'!AW40)</f>
        <v/>
      </c>
      <c r="AY37" s="122" t="str">
        <f>IF(OR(ISBLANK('MH01'!AX40),ISERROR('MH01'!AX40)),"",'MH01'!AX40)</f>
        <v/>
      </c>
      <c r="AZ37" s="122" t="str">
        <f>IF(OR(ISBLANK('MH01'!AY40),ISERROR('MH01'!AY40)),"",'MH01'!AY40)</f>
        <v/>
      </c>
      <c r="BA37" s="122" t="str">
        <f>IF(OR(ISBLANK('MH01'!AZ40),ISERROR('MH01'!AZ40)),"",'MH01'!AZ40)</f>
        <v/>
      </c>
      <c r="BB37" s="122" t="str">
        <f>IF(OR(ISBLANK('MH01'!BA40),ISERROR('MH01'!BA40)),"",'MH01'!BA40)</f>
        <v/>
      </c>
      <c r="BC37" s="122" t="str">
        <f>IF(OR(ISBLANK('MH01'!BB40),ISERROR('MH01'!BB40)),"",'MH01'!BB40)</f>
        <v/>
      </c>
    </row>
    <row r="38" spans="2:55" ht="12.75" customHeight="1">
      <c r="B38" s="234">
        <f>IF(OR(ISBLANK('MH01'!A41),ISERROR('MH01'!A41)),"",'MH01'!A41)</f>
        <v>34</v>
      </c>
      <c r="C38" s="119"/>
      <c r="D38" s="139" t="str">
        <f>IF(OR(ISBLANK('MH01'!D41),ISERROR('MH01'!D41)),"",'MH01'!D41)</f>
        <v/>
      </c>
      <c r="E38" s="140" t="str">
        <f>IF(OR(ISBLANK('MH01'!E41),ISERROR('MH01'!E41)),"",'MH01'!E41)</f>
        <v/>
      </c>
      <c r="F38" s="141" t="str">
        <f>IF(OR(ISBLANK('MH01'!F41),ISERROR('MH01'!F41)),"",'MH01'!F41)</f>
        <v/>
      </c>
      <c r="G38" s="141"/>
      <c r="H38" s="127" t="str">
        <f>IF(OR(ISBLANK('MH01'!H41),ISERROR('MH01'!H41)),"",'MH01'!H41)</f>
        <v/>
      </c>
      <c r="J38" s="122"/>
      <c r="O38" s="122" t="str">
        <f>IF(OR(ISBLANK('MH01'!O41),ISERROR('MH01'!O41)),"",'MH01'!O41)</f>
        <v/>
      </c>
      <c r="Q38" s="258"/>
      <c r="R38" s="256"/>
      <c r="S38" s="256"/>
      <c r="T38" s="260"/>
      <c r="U38" s="258"/>
      <c r="V38" s="256"/>
      <c r="W38" s="256"/>
      <c r="X38" s="122" t="str">
        <f>IF(OR(ISBLANK('MH01'!W41),ISERROR('MH01'!W41)),"",'MH01'!W41)</f>
        <v/>
      </c>
      <c r="Y38" s="169" t="str">
        <f ca="1">IF(OR(ISBLANK('MH01'!X41),ISERROR('MH01'!X41)),"",'MH01'!X41)</f>
        <v/>
      </c>
      <c r="Z38" s="169">
        <f ca="1">IF(OR(ISBLANK('MH01'!Y41),ISERROR('MH01'!Y41)),"",'MH01'!Y41)</f>
        <v>139</v>
      </c>
      <c r="AA38" s="169">
        <f ca="1">IF(OR(ISBLANK('MH01'!Z41),ISERROR('MH01'!Z41)),"",'MH01'!Z41)</f>
        <v>142</v>
      </c>
      <c r="AB38" s="169">
        <f ca="1">IF(OR(ISBLANK('MH01'!AA41),ISERROR('MH01'!AA41)),"",'MH01'!AA41)</f>
        <v>138.5</v>
      </c>
      <c r="AC38" s="169">
        <f ca="1">IF(OR(ISBLANK('MH01'!AB41),ISERROR('MH01'!AB41)),"",'MH01'!AB41)</f>
        <v>142.5</v>
      </c>
      <c r="AD38" s="156" t="str">
        <f ca="1">IF(OR(ISBLANK('MH01'!AC41),ISERROR('MH01'!AC41)),"",'MH01'!AC41)</f>
        <v/>
      </c>
      <c r="AE38" s="169">
        <f ca="1">IF(OR(ISBLANK('MH01'!AD41),ISERROR('MH01'!AD41)),"",'MH01'!AD41)</f>
        <v>0</v>
      </c>
      <c r="AF38" s="169">
        <f ca="1">IF(OR(ISBLANK('MH01'!AE41),ISERROR('MH01'!AE41)),"",'MH01'!AE41)</f>
        <v>22</v>
      </c>
      <c r="AG38" s="169"/>
      <c r="AH38" s="157">
        <f ca="1">IF(OR(ISBLANK('MH01'!AG41),ISERROR('MH01'!AG41)),"",'MH01'!AG41)</f>
        <v>0</v>
      </c>
      <c r="AI38" s="128" t="str">
        <f>IF(OR(ISBLANK('MH01'!AH41),ISERROR('MH01'!AH41)),"",'MH01'!AH41)</f>
        <v/>
      </c>
      <c r="AJ38" s="128" t="str">
        <f>IF(OR(ISBLANK('MH01'!AI41),ISERROR('MH01'!AI41)),"",'MH01'!AI41)</f>
        <v/>
      </c>
      <c r="AK38" s="128" t="str">
        <f>IF(OR(ISBLANK('MH01'!AJ41),ISERROR('MH01'!AJ41)),"",'MH01'!AJ41)</f>
        <v/>
      </c>
      <c r="AL38" s="128" t="str">
        <f>IF(OR(ISBLANK('MH01'!AK41),ISERROR('MH01'!AK41)),"",'MH01'!AK41)</f>
        <v/>
      </c>
      <c r="AM38" s="122" t="str">
        <f>IF(OR(ISBLANK('MH01'!AL41),ISERROR('MH01'!AL41)),"",'MH01'!AL41)</f>
        <v/>
      </c>
      <c r="AN38" s="122" t="str">
        <f>IF(OR(ISBLANK('MH01'!AM41),ISERROR('MH01'!AM41)),"",'MH01'!AM41)</f>
        <v/>
      </c>
      <c r="AO38" s="122" t="str">
        <f>IF(OR(ISBLANK('MH01'!AN41),ISERROR('MH01'!AN41)),"",'MH01'!AN41)</f>
        <v/>
      </c>
      <c r="AP38" s="122" t="str">
        <f>IF(OR(ISBLANK('MH01'!AO41),ISERROR('MH01'!AO41)),"",'MH01'!AO41)</f>
        <v/>
      </c>
      <c r="AQ38" s="122" t="str">
        <f>IF(OR(ISBLANK('MH01'!AP41),ISERROR('MH01'!AP41)),"",'MH01'!AP41)</f>
        <v/>
      </c>
      <c r="AR38" s="122" t="str">
        <f>IF(OR(ISBLANK('MH01'!AQ41),ISERROR('MH01'!AQ41)),"",'MH01'!AQ41)</f>
        <v/>
      </c>
      <c r="AS38" s="122" t="str">
        <f>IF(OR(ISBLANK('MH01'!AR41),ISERROR('MH01'!AR41)),"",'MH01'!AR41)</f>
        <v/>
      </c>
      <c r="AT38" s="122" t="str">
        <f>IF(OR(ISBLANK('MH01'!AS41),ISERROR('MH01'!AS41)),"",'MH01'!AS41)</f>
        <v/>
      </c>
      <c r="AU38" s="122" t="str">
        <f>IF(OR(ISBLANK('MH01'!AT41),ISERROR('MH01'!AT41)),"",'MH01'!AT41)</f>
        <v/>
      </c>
      <c r="AV38" s="122" t="str">
        <f>IF(OR(ISBLANK('MH01'!AU41),ISERROR('MH01'!AU41)),"",'MH01'!AU41)</f>
        <v/>
      </c>
      <c r="AW38" s="122" t="str">
        <f>IF(OR(ISBLANK('MH01'!AV41),ISERROR('MH01'!AV41)),"",'MH01'!AV41)</f>
        <v/>
      </c>
      <c r="AX38" s="122" t="str">
        <f>IF(OR(ISBLANK('MH01'!AW41),ISERROR('MH01'!AW41)),"",'MH01'!AW41)</f>
        <v/>
      </c>
      <c r="AY38" s="122" t="str">
        <f>IF(OR(ISBLANK('MH01'!AX41),ISERROR('MH01'!AX41)),"",'MH01'!AX41)</f>
        <v/>
      </c>
      <c r="AZ38" s="122" t="str">
        <f>IF(OR(ISBLANK('MH01'!AY41),ISERROR('MH01'!AY41)),"",'MH01'!AY41)</f>
        <v/>
      </c>
      <c r="BA38" s="122" t="str">
        <f>IF(OR(ISBLANK('MH01'!AZ41),ISERROR('MH01'!AZ41)),"",'MH01'!AZ41)</f>
        <v/>
      </c>
      <c r="BB38" s="122" t="str">
        <f>IF(OR(ISBLANK('MH01'!BA41),ISERROR('MH01'!BA41)),"",'MH01'!BA41)</f>
        <v/>
      </c>
      <c r="BC38" s="122" t="str">
        <f>IF(OR(ISBLANK('MH01'!BB41),ISERROR('MH01'!BB41)),"",'MH01'!BB41)</f>
        <v/>
      </c>
    </row>
    <row r="39" spans="2:55" ht="12.75" customHeight="1">
      <c r="B39" s="234">
        <f>IF(OR(ISBLANK('MH01'!A42),ISERROR('MH01'!A42)),"",'MH01'!A42)</f>
        <v>35</v>
      </c>
      <c r="C39" s="119"/>
      <c r="D39" s="139" t="str">
        <f>IF(OR(ISBLANK('MH01'!D42),ISERROR('MH01'!D42)),"",'MH01'!D42)</f>
        <v/>
      </c>
      <c r="E39" s="140" t="str">
        <f>IF(OR(ISBLANK('MH01'!E42),ISERROR('MH01'!E42)),"",'MH01'!E42)</f>
        <v/>
      </c>
      <c r="F39" s="141" t="str">
        <f>IF(OR(ISBLANK('MH01'!F42),ISERROR('MH01'!F42)),"",'MH01'!F42)</f>
        <v/>
      </c>
      <c r="G39" s="141"/>
      <c r="H39" s="127" t="str">
        <f>IF(OR(ISBLANK('MH01'!H42),ISERROR('MH01'!H42)),"",'MH01'!H42)</f>
        <v/>
      </c>
      <c r="J39" s="122"/>
      <c r="O39" s="122" t="str">
        <f>IF(OR(ISBLANK('MH01'!O42),ISERROR('MH01'!O42)),"",'MH01'!O42)</f>
        <v/>
      </c>
      <c r="Q39" s="258"/>
      <c r="R39" s="256"/>
      <c r="S39" s="256"/>
      <c r="T39" s="256"/>
      <c r="U39" s="257"/>
      <c r="V39" s="256"/>
      <c r="W39" s="256"/>
      <c r="X39" s="122" t="str">
        <f>IF(OR(ISBLANK('MH01'!W42),ISERROR('MH01'!W42)),"",'MH01'!W42)</f>
        <v/>
      </c>
      <c r="Y39" s="169" t="str">
        <f ca="1">IF(OR(ISBLANK('MH01'!X42),ISERROR('MH01'!X42)),"",'MH01'!X42)</f>
        <v/>
      </c>
      <c r="Z39" s="169">
        <f ca="1">IF(OR(ISBLANK('MH01'!Y42),ISERROR('MH01'!Y42)),"",'MH01'!Y42)</f>
        <v>143</v>
      </c>
      <c r="AA39" s="169">
        <f ca="1">IF(OR(ISBLANK('MH01'!Z42),ISERROR('MH01'!Z42)),"",'MH01'!Z42)</f>
        <v>146</v>
      </c>
      <c r="AB39" s="169">
        <f ca="1">IF(OR(ISBLANK('MH01'!AA42),ISERROR('MH01'!AA42)),"",'MH01'!AA42)</f>
        <v>142.5</v>
      </c>
      <c r="AC39" s="169">
        <f ca="1">IF(OR(ISBLANK('MH01'!AB42),ISERROR('MH01'!AB42)),"",'MH01'!AB42)</f>
        <v>146.5</v>
      </c>
      <c r="AD39" s="156" t="str">
        <f ca="1">IF(OR(ISBLANK('MH01'!AC42),ISERROR('MH01'!AC42)),"",'MH01'!AC42)</f>
        <v/>
      </c>
      <c r="AE39" s="169">
        <f ca="1">IF(OR(ISBLANK('MH01'!AD42),ISERROR('MH01'!AD42)),"",'MH01'!AD42)</f>
        <v>0</v>
      </c>
      <c r="AF39" s="169">
        <f ca="1">IF(OR(ISBLANK('MH01'!AE42),ISERROR('MH01'!AE42)),"",'MH01'!AE42)</f>
        <v>22</v>
      </c>
      <c r="AG39" s="169"/>
      <c r="AH39" s="157">
        <f ca="1">IF(OR(ISBLANK('MH01'!AG42),ISERROR('MH01'!AG42)),"",'MH01'!AG42)</f>
        <v>0</v>
      </c>
      <c r="AI39" s="128" t="str">
        <f>IF(OR(ISBLANK('MH01'!AH42),ISERROR('MH01'!AH42)),"",'MH01'!AH42)</f>
        <v/>
      </c>
      <c r="AJ39" s="128" t="str">
        <f>IF(OR(ISBLANK('MH01'!AI42),ISERROR('MH01'!AI42)),"",'MH01'!AI42)</f>
        <v/>
      </c>
      <c r="AK39" s="128" t="str">
        <f>IF(OR(ISBLANK('MH01'!AJ42),ISERROR('MH01'!AJ42)),"",'MH01'!AJ42)</f>
        <v/>
      </c>
      <c r="AL39" s="128" t="str">
        <f>IF(OR(ISBLANK('MH01'!AK42),ISERROR('MH01'!AK42)),"",'MH01'!AK42)</f>
        <v/>
      </c>
      <c r="AM39" s="122" t="str">
        <f>IF(OR(ISBLANK('MH01'!AL42),ISERROR('MH01'!AL42)),"",'MH01'!AL42)</f>
        <v/>
      </c>
      <c r="AN39" s="122" t="str">
        <f>IF(OR(ISBLANK('MH01'!AM42),ISERROR('MH01'!AM42)),"",'MH01'!AM42)</f>
        <v/>
      </c>
      <c r="AO39" s="122" t="str">
        <f>IF(OR(ISBLANK('MH01'!AN42),ISERROR('MH01'!AN42)),"",'MH01'!AN42)</f>
        <v/>
      </c>
      <c r="AP39" s="122" t="str">
        <f>IF(OR(ISBLANK('MH01'!AO42),ISERROR('MH01'!AO42)),"",'MH01'!AO42)</f>
        <v/>
      </c>
      <c r="AQ39" s="122" t="str">
        <f>IF(OR(ISBLANK('MH01'!AP42),ISERROR('MH01'!AP42)),"",'MH01'!AP42)</f>
        <v/>
      </c>
      <c r="AR39" s="122" t="str">
        <f>IF(OR(ISBLANK('MH01'!AQ42),ISERROR('MH01'!AQ42)),"",'MH01'!AQ42)</f>
        <v/>
      </c>
      <c r="AS39" s="122" t="str">
        <f>IF(OR(ISBLANK('MH01'!AR42),ISERROR('MH01'!AR42)),"",'MH01'!AR42)</f>
        <v/>
      </c>
      <c r="AT39" s="122" t="str">
        <f>IF(OR(ISBLANK('MH01'!AS42),ISERROR('MH01'!AS42)),"",'MH01'!AS42)</f>
        <v/>
      </c>
      <c r="AU39" s="122" t="str">
        <f>IF(OR(ISBLANK('MH01'!AT42),ISERROR('MH01'!AT42)),"",'MH01'!AT42)</f>
        <v/>
      </c>
      <c r="AV39" s="122" t="str">
        <f>IF(OR(ISBLANK('MH01'!AU42),ISERROR('MH01'!AU42)),"",'MH01'!AU42)</f>
        <v/>
      </c>
      <c r="AW39" s="122" t="str">
        <f>IF(OR(ISBLANK('MH01'!AV42),ISERROR('MH01'!AV42)),"",'MH01'!AV42)</f>
        <v/>
      </c>
      <c r="AX39" s="122" t="str">
        <f>IF(OR(ISBLANK('MH01'!AW42),ISERROR('MH01'!AW42)),"",'MH01'!AW42)</f>
        <v/>
      </c>
      <c r="AY39" s="122" t="str">
        <f>IF(OR(ISBLANK('MH01'!AX42),ISERROR('MH01'!AX42)),"",'MH01'!AX42)</f>
        <v/>
      </c>
      <c r="AZ39" s="122" t="str">
        <f>IF(OR(ISBLANK('MH01'!AY42),ISERROR('MH01'!AY42)),"",'MH01'!AY42)</f>
        <v/>
      </c>
      <c r="BA39" s="122" t="str">
        <f>IF(OR(ISBLANK('MH01'!AZ42),ISERROR('MH01'!AZ42)),"",'MH01'!AZ42)</f>
        <v/>
      </c>
      <c r="BB39" s="122" t="str">
        <f>IF(OR(ISBLANK('MH01'!BA42),ISERROR('MH01'!BA42)),"",'MH01'!BA42)</f>
        <v/>
      </c>
      <c r="BC39" s="122" t="str">
        <f>IF(OR(ISBLANK('MH01'!BB42),ISERROR('MH01'!BB42)),"",'MH01'!BB42)</f>
        <v/>
      </c>
    </row>
    <row r="40" spans="2:55" ht="12.75" customHeight="1">
      <c r="B40" s="234">
        <f>IF(OR(ISBLANK('MH01'!A43),ISERROR('MH01'!A43)),"",'MH01'!A43)</f>
        <v>36</v>
      </c>
      <c r="C40" s="119"/>
      <c r="D40" s="139" t="str">
        <f>IF(OR(ISBLANK('MH01'!D43),ISERROR('MH01'!D43)),"",'MH01'!D43)</f>
        <v/>
      </c>
      <c r="E40" s="140" t="str">
        <f>IF(OR(ISBLANK('MH01'!E43),ISERROR('MH01'!E43)),"",'MH01'!E43)</f>
        <v/>
      </c>
      <c r="F40" s="141" t="str">
        <f>IF(OR(ISBLANK('MH01'!F43),ISERROR('MH01'!F43)),"",'MH01'!F43)</f>
        <v/>
      </c>
      <c r="G40" s="141"/>
      <c r="H40" s="127" t="str">
        <f>IF(OR(ISBLANK('MH01'!H43),ISERROR('MH01'!H43)),"",'MH01'!H43)</f>
        <v/>
      </c>
      <c r="I40" s="122" t="str">
        <f>IF(OR(ISBLANK('MH01'!I43),ISERROR('MH01'!I43)),"",'MH01'!I43)</f>
        <v/>
      </c>
      <c r="J40" s="126" t="str">
        <f>IF(OR(ISBLANK('MH01'!J43),ISERROR('MH01'!J43)),"",'MH01'!J43)</f>
        <v/>
      </c>
      <c r="K40" s="122" t="str">
        <f>IF(OR(ISBLANK('MH01'!K43),ISERROR('MH01'!K43)),"",'MH01'!K43)</f>
        <v/>
      </c>
      <c r="L40" s="122" t="str">
        <f>IF(OR(ISBLANK('MH01'!L43),ISERROR('MH01'!L43)),"",'MH01'!L43)</f>
        <v/>
      </c>
      <c r="M40" s="122" t="str">
        <f>IF(OR(ISBLANK('MH01'!M43),ISERROR('MH01'!M43)),"",'MH01'!M43)</f>
        <v/>
      </c>
      <c r="N40" s="122" t="str">
        <f>IF(OR(ISBLANK('MH01'!N43),ISERROR('MH01'!N43)),"",'MH01'!N43)</f>
        <v/>
      </c>
      <c r="O40" s="122" t="str">
        <f>IF(OR(ISBLANK('MH01'!O43),ISERROR('MH01'!O43)),"",'MH01'!O43)</f>
        <v/>
      </c>
      <c r="Q40" s="258"/>
      <c r="R40" s="258"/>
      <c r="S40" s="256"/>
      <c r="T40" s="258"/>
      <c r="U40" s="257"/>
      <c r="V40" s="258"/>
      <c r="W40" s="259"/>
      <c r="X40" s="122" t="str">
        <f>IF(OR(ISBLANK('MH01'!W43),ISERROR('MH01'!W43)),"",'MH01'!W43)</f>
        <v/>
      </c>
      <c r="Y40" s="169" t="str">
        <f ca="1">IF(OR(ISBLANK('MH01'!X43),ISERROR('MH01'!X43)),"",'MH01'!X43)</f>
        <v/>
      </c>
      <c r="Z40" s="169">
        <f ca="1">IF(OR(ISBLANK('MH01'!Y43),ISERROR('MH01'!Y43)),"",'MH01'!Y43)</f>
        <v>147</v>
      </c>
      <c r="AA40" s="169">
        <f ca="1">IF(OR(ISBLANK('MH01'!Z43),ISERROR('MH01'!Z43)),"",'MH01'!Z43)</f>
        <v>150</v>
      </c>
      <c r="AB40" s="169">
        <f ca="1">IF(OR(ISBLANK('MH01'!AA43),ISERROR('MH01'!AA43)),"",'MH01'!AA43)</f>
        <v>146.5</v>
      </c>
      <c r="AC40" s="169">
        <f ca="1">IF(OR(ISBLANK('MH01'!AB43),ISERROR('MH01'!AB43)),"",'MH01'!AB43)</f>
        <v>150.5</v>
      </c>
      <c r="AD40" s="156" t="str">
        <f ca="1">IF(OR(ISBLANK('MH01'!AC43),ISERROR('MH01'!AC43)),"",'MH01'!AC43)</f>
        <v/>
      </c>
      <c r="AE40" s="169">
        <f ca="1">IF(OR(ISBLANK('MH01'!AD43),ISERROR('MH01'!AD43)),"",'MH01'!AD43)</f>
        <v>0</v>
      </c>
      <c r="AF40" s="169">
        <f ca="1">IF(OR(ISBLANK('MH01'!AE43),ISERROR('MH01'!AE43)),"",'MH01'!AE43)</f>
        <v>22</v>
      </c>
      <c r="AG40" s="169"/>
      <c r="AH40" s="157">
        <f ca="1">IF(OR(ISBLANK('MH01'!AG43),ISERROR('MH01'!AG43)),"",'MH01'!AG43)</f>
        <v>0</v>
      </c>
      <c r="AI40" s="128" t="str">
        <f>IF(OR(ISBLANK('MH01'!AH43),ISERROR('MH01'!AH43)),"",'MH01'!AH43)</f>
        <v/>
      </c>
      <c r="AJ40" s="128" t="str">
        <f>IF(OR(ISBLANK('MH01'!AI43),ISERROR('MH01'!AI43)),"",'MH01'!AI43)</f>
        <v/>
      </c>
      <c r="AK40" s="128" t="str">
        <f>IF(OR(ISBLANK('MH01'!AJ43),ISERROR('MH01'!AJ43)),"",'MH01'!AJ43)</f>
        <v/>
      </c>
      <c r="AL40" s="128" t="str">
        <f>IF(OR(ISBLANK('MH01'!AK43),ISERROR('MH01'!AK43)),"",'MH01'!AK43)</f>
        <v/>
      </c>
      <c r="AM40" s="122" t="str">
        <f>IF(OR(ISBLANK('MH01'!AL43),ISERROR('MH01'!AL43)),"",'MH01'!AL43)</f>
        <v/>
      </c>
      <c r="AN40" s="122" t="str">
        <f>IF(OR(ISBLANK('MH01'!AM43),ISERROR('MH01'!AM43)),"",'MH01'!AM43)</f>
        <v/>
      </c>
      <c r="AO40" s="122" t="str">
        <f>IF(OR(ISBLANK('MH01'!AN43),ISERROR('MH01'!AN43)),"",'MH01'!AN43)</f>
        <v/>
      </c>
      <c r="AP40" s="122" t="str">
        <f>IF(OR(ISBLANK('MH01'!AO43),ISERROR('MH01'!AO43)),"",'MH01'!AO43)</f>
        <v/>
      </c>
      <c r="AQ40" s="122" t="str">
        <f>IF(OR(ISBLANK('MH01'!AP43),ISERROR('MH01'!AP43)),"",'MH01'!AP43)</f>
        <v/>
      </c>
      <c r="AR40" s="122" t="str">
        <f>IF(OR(ISBLANK('MH01'!AQ43),ISERROR('MH01'!AQ43)),"",'MH01'!AQ43)</f>
        <v/>
      </c>
      <c r="AS40" s="122" t="str">
        <f>IF(OR(ISBLANK('MH01'!AR43),ISERROR('MH01'!AR43)),"",'MH01'!AR43)</f>
        <v/>
      </c>
      <c r="AT40" s="122" t="str">
        <f>IF(OR(ISBLANK('MH01'!AS43),ISERROR('MH01'!AS43)),"",'MH01'!AS43)</f>
        <v/>
      </c>
      <c r="AU40" s="122" t="str">
        <f>IF(OR(ISBLANK('MH01'!AT43),ISERROR('MH01'!AT43)),"",'MH01'!AT43)</f>
        <v/>
      </c>
      <c r="AV40" s="122" t="str">
        <f>IF(OR(ISBLANK('MH01'!AU43),ISERROR('MH01'!AU43)),"",'MH01'!AU43)</f>
        <v/>
      </c>
      <c r="AW40" s="122" t="str">
        <f>IF(OR(ISBLANK('MH01'!AV43),ISERROR('MH01'!AV43)),"",'MH01'!AV43)</f>
        <v/>
      </c>
      <c r="AX40" s="122" t="str">
        <f>IF(OR(ISBLANK('MH01'!AW43),ISERROR('MH01'!AW43)),"",'MH01'!AW43)</f>
        <v/>
      </c>
      <c r="AY40" s="122" t="str">
        <f>IF(OR(ISBLANK('MH01'!AX43),ISERROR('MH01'!AX43)),"",'MH01'!AX43)</f>
        <v/>
      </c>
      <c r="AZ40" s="122" t="str">
        <f>IF(OR(ISBLANK('MH01'!AY43),ISERROR('MH01'!AY43)),"",'MH01'!AY43)</f>
        <v/>
      </c>
      <c r="BA40" s="122" t="str">
        <f>IF(OR(ISBLANK('MH01'!AZ43),ISERROR('MH01'!AZ43)),"",'MH01'!AZ43)</f>
        <v/>
      </c>
      <c r="BB40" s="122" t="str">
        <f>IF(OR(ISBLANK('MH01'!BA43),ISERROR('MH01'!BA43)),"",'MH01'!BA43)</f>
        <v/>
      </c>
      <c r="BC40" s="122" t="str">
        <f>IF(OR(ISBLANK('MH01'!BB43),ISERROR('MH01'!BB43)),"",'MH01'!BB43)</f>
        <v/>
      </c>
    </row>
    <row r="41" spans="2:55" ht="12.75" customHeight="1">
      <c r="B41" s="234">
        <f>IF(OR(ISBLANK('MH01'!A44),ISERROR('MH01'!A44)),"",'MH01'!A44)</f>
        <v>37</v>
      </c>
      <c r="C41" s="119"/>
      <c r="D41" s="139" t="str">
        <f>IF(OR(ISBLANK('MH01'!D44),ISERROR('MH01'!D44)),"",'MH01'!D44)</f>
        <v/>
      </c>
      <c r="E41" s="140" t="str">
        <f>IF(OR(ISBLANK('MH01'!E44),ISERROR('MH01'!E44)),"",'MH01'!E44)</f>
        <v/>
      </c>
      <c r="F41" s="141" t="str">
        <f>IF(OR(ISBLANK('MH01'!F44),ISERROR('MH01'!F44)),"",'MH01'!F44)</f>
        <v/>
      </c>
      <c r="G41" s="141"/>
      <c r="H41" s="127" t="str">
        <f>IF(OR(ISBLANK('MH01'!H44),ISERROR('MH01'!H44)),"",'MH01'!H44)</f>
        <v/>
      </c>
      <c r="I41" s="122" t="str">
        <f>IF(OR(ISBLANK('MH01'!I44),ISERROR('MH01'!I44)),"",'MH01'!I44)</f>
        <v/>
      </c>
      <c r="J41" s="126" t="str">
        <f>IF(OR(ISBLANK('MH01'!J44),ISERROR('MH01'!J44)),"",'MH01'!J44)</f>
        <v/>
      </c>
      <c r="K41" s="122" t="str">
        <f>IF(OR(ISBLANK('MH01'!K44),ISERROR('MH01'!K44)),"",'MH01'!K44)</f>
        <v/>
      </c>
      <c r="L41" s="122" t="str">
        <f>IF(OR(ISBLANK('MH01'!L44),ISERROR('MH01'!L44)),"",'MH01'!L44)</f>
        <v/>
      </c>
      <c r="M41" s="122" t="str">
        <f>IF(OR(ISBLANK('MH01'!M44),ISERROR('MH01'!M44)),"",'MH01'!M44)</f>
        <v/>
      </c>
      <c r="N41" s="122" t="str">
        <f>IF(OR(ISBLANK('MH01'!N44),ISERROR('MH01'!N44)),"",'MH01'!N44)</f>
        <v/>
      </c>
      <c r="O41" s="122" t="str">
        <f>IF(OR(ISBLANK('MH01'!O44),ISERROR('MH01'!O44)),"",'MH01'!O44)</f>
        <v/>
      </c>
      <c r="Q41" s="258"/>
      <c r="R41" s="258"/>
      <c r="S41" s="256"/>
      <c r="T41" s="258"/>
      <c r="U41" s="257"/>
      <c r="V41" s="258"/>
      <c r="W41" s="259"/>
      <c r="X41" s="122" t="str">
        <f>IF(OR(ISBLANK('MH01'!W44),ISERROR('MH01'!W44)),"",'MH01'!W44)</f>
        <v/>
      </c>
      <c r="Y41" s="169" t="str">
        <f ca="1">IF(OR(ISBLANK('MH01'!X44),ISERROR('MH01'!X44)),"",'MH01'!X44)</f>
        <v/>
      </c>
      <c r="Z41" s="169">
        <f ca="1">IF(OR(ISBLANK('MH01'!Y44),ISERROR('MH01'!Y44)),"",'MH01'!Y44)</f>
        <v>151</v>
      </c>
      <c r="AA41" s="169">
        <f ca="1">IF(OR(ISBLANK('MH01'!Z44),ISERROR('MH01'!Z44)),"",'MH01'!Z44)</f>
        <v>154</v>
      </c>
      <c r="AB41" s="169">
        <f ca="1">IF(OR(ISBLANK('MH01'!AA44),ISERROR('MH01'!AA44)),"",'MH01'!AA44)</f>
        <v>150.5</v>
      </c>
      <c r="AC41" s="169">
        <f ca="1">IF(OR(ISBLANK('MH01'!AB44),ISERROR('MH01'!AB44)),"",'MH01'!AB44)</f>
        <v>154.5</v>
      </c>
      <c r="AD41" s="156" t="str">
        <f ca="1">IF(OR(ISBLANK('MH01'!AC44),ISERROR('MH01'!AC44)),"",'MH01'!AC44)</f>
        <v/>
      </c>
      <c r="AE41" s="169">
        <f ca="1">IF(OR(ISBLANK('MH01'!AD44),ISERROR('MH01'!AD44)),"",'MH01'!AD44)</f>
        <v>0</v>
      </c>
      <c r="AF41" s="169">
        <f ca="1">IF(OR(ISBLANK('MH01'!AE44),ISERROR('MH01'!AE44)),"",'MH01'!AE44)</f>
        <v>22</v>
      </c>
      <c r="AG41" s="169"/>
      <c r="AH41" s="157">
        <f ca="1">IF(OR(ISBLANK('MH01'!AG44),ISERROR('MH01'!AG44)),"",'MH01'!AG44)</f>
        <v>0</v>
      </c>
      <c r="AI41" s="128" t="str">
        <f>IF(OR(ISBLANK('MH01'!AH44),ISERROR('MH01'!AH44)),"",'MH01'!AH44)</f>
        <v/>
      </c>
      <c r="AJ41" s="128" t="str">
        <f>IF(OR(ISBLANK('MH01'!AI44),ISERROR('MH01'!AI44)),"",'MH01'!AI44)</f>
        <v/>
      </c>
      <c r="AK41" s="128" t="str">
        <f>IF(OR(ISBLANK('MH01'!AJ44),ISERROR('MH01'!AJ44)),"",'MH01'!AJ44)</f>
        <v/>
      </c>
      <c r="AL41" s="128" t="str">
        <f>IF(OR(ISBLANK('MH01'!AK44),ISERROR('MH01'!AK44)),"",'MH01'!AK44)</f>
        <v/>
      </c>
      <c r="AM41" s="122" t="str">
        <f>IF(OR(ISBLANK('MH01'!AL44),ISERROR('MH01'!AL44)),"",'MH01'!AL44)</f>
        <v/>
      </c>
      <c r="AN41" s="122" t="str">
        <f>IF(OR(ISBLANK('MH01'!AM44),ISERROR('MH01'!AM44)),"",'MH01'!AM44)</f>
        <v/>
      </c>
      <c r="AO41" s="122" t="str">
        <f>IF(OR(ISBLANK('MH01'!AN44),ISERROR('MH01'!AN44)),"",'MH01'!AN44)</f>
        <v/>
      </c>
      <c r="AP41" s="122" t="str">
        <f>IF(OR(ISBLANK('MH01'!AO44),ISERROR('MH01'!AO44)),"",'MH01'!AO44)</f>
        <v/>
      </c>
      <c r="AQ41" s="122" t="str">
        <f>IF(OR(ISBLANK('MH01'!AP44),ISERROR('MH01'!AP44)),"",'MH01'!AP44)</f>
        <v/>
      </c>
      <c r="AR41" s="122" t="str">
        <f>IF(OR(ISBLANK('MH01'!AQ44),ISERROR('MH01'!AQ44)),"",'MH01'!AQ44)</f>
        <v/>
      </c>
      <c r="AS41" s="122" t="str">
        <f>IF(OR(ISBLANK('MH01'!AR44),ISERROR('MH01'!AR44)),"",'MH01'!AR44)</f>
        <v/>
      </c>
      <c r="AT41" s="122" t="str">
        <f>IF(OR(ISBLANK('MH01'!AS44),ISERROR('MH01'!AS44)),"",'MH01'!AS44)</f>
        <v/>
      </c>
      <c r="AU41" s="122" t="str">
        <f>IF(OR(ISBLANK('MH01'!AT44),ISERROR('MH01'!AT44)),"",'MH01'!AT44)</f>
        <v/>
      </c>
      <c r="AV41" s="122" t="str">
        <f>IF(OR(ISBLANK('MH01'!AU44),ISERROR('MH01'!AU44)),"",'MH01'!AU44)</f>
        <v/>
      </c>
      <c r="AW41" s="122" t="str">
        <f>IF(OR(ISBLANK('MH01'!AV44),ISERROR('MH01'!AV44)),"",'MH01'!AV44)</f>
        <v/>
      </c>
      <c r="AX41" s="122" t="str">
        <f>IF(OR(ISBLANK('MH01'!AW44),ISERROR('MH01'!AW44)),"",'MH01'!AW44)</f>
        <v/>
      </c>
      <c r="AY41" s="122" t="str">
        <f>IF(OR(ISBLANK('MH01'!AX44),ISERROR('MH01'!AX44)),"",'MH01'!AX44)</f>
        <v/>
      </c>
      <c r="AZ41" s="122" t="str">
        <f>IF(OR(ISBLANK('MH01'!AY44),ISERROR('MH01'!AY44)),"",'MH01'!AY44)</f>
        <v/>
      </c>
      <c r="BA41" s="122" t="str">
        <f>IF(OR(ISBLANK('MH01'!AZ44),ISERROR('MH01'!AZ44)),"",'MH01'!AZ44)</f>
        <v/>
      </c>
      <c r="BB41" s="122" t="str">
        <f>IF(OR(ISBLANK('MH01'!BA44),ISERROR('MH01'!BA44)),"",'MH01'!BA44)</f>
        <v/>
      </c>
      <c r="BC41" s="122" t="str">
        <f>IF(OR(ISBLANK('MH01'!BB44),ISERROR('MH01'!BB44)),"",'MH01'!BB44)</f>
        <v/>
      </c>
    </row>
    <row r="42" spans="2:55" ht="12.75" customHeight="1">
      <c r="B42" s="234">
        <f>IF(OR(ISBLANK('MH01'!A45),ISERROR('MH01'!A45)),"",'MH01'!A45)</f>
        <v>38</v>
      </c>
      <c r="C42" s="119"/>
      <c r="D42" s="139" t="str">
        <f>IF(OR(ISBLANK('MH01'!D45),ISERROR('MH01'!D45)),"",'MH01'!D45)</f>
        <v/>
      </c>
      <c r="E42" s="140" t="str">
        <f>IF(OR(ISBLANK('MH01'!E45),ISERROR('MH01'!E45)),"",'MH01'!E45)</f>
        <v/>
      </c>
      <c r="F42" s="141" t="str">
        <f>IF(OR(ISBLANK('MH01'!F45),ISERROR('MH01'!F45)),"",'MH01'!F45)</f>
        <v/>
      </c>
      <c r="G42" s="141"/>
      <c r="H42" s="127" t="str">
        <f>IF(OR(ISBLANK('MH01'!H45),ISERROR('MH01'!H45)),"",'MH01'!H45)</f>
        <v/>
      </c>
      <c r="I42" s="122" t="str">
        <f>IF(OR(ISBLANK('MH01'!I45),ISERROR('MH01'!I45)),"",'MH01'!I45)</f>
        <v/>
      </c>
      <c r="J42" s="126" t="str">
        <f>IF(OR(ISBLANK('MH01'!J45),ISERROR('MH01'!J45)),"",'MH01'!J45)</f>
        <v/>
      </c>
      <c r="K42" s="122" t="str">
        <f>IF(OR(ISBLANK('MH01'!K45),ISERROR('MH01'!K45)),"",'MH01'!K45)</f>
        <v/>
      </c>
      <c r="L42" s="122" t="str">
        <f>IF(OR(ISBLANK('MH01'!L45),ISERROR('MH01'!L45)),"",'MH01'!L45)</f>
        <v/>
      </c>
      <c r="M42" s="122" t="str">
        <f>IF(OR(ISBLANK('MH01'!M45),ISERROR('MH01'!M45)),"",'MH01'!M45)</f>
        <v/>
      </c>
      <c r="N42" s="122" t="str">
        <f>IF(OR(ISBLANK('MH01'!N45),ISERROR('MH01'!N45)),"",'MH01'!N45)</f>
        <v/>
      </c>
      <c r="O42" s="122" t="str">
        <f>IF(OR(ISBLANK('MH01'!O45),ISERROR('MH01'!O45)),"",'MH01'!O45)</f>
        <v/>
      </c>
      <c r="Q42" s="258"/>
      <c r="R42" s="258"/>
      <c r="S42" s="258"/>
      <c r="T42" s="258"/>
      <c r="U42" s="258"/>
      <c r="V42" s="258"/>
      <c r="W42" s="259"/>
      <c r="X42" s="122" t="str">
        <f>IF(OR(ISBLANK('MH01'!W45),ISERROR('MH01'!W45)),"",'MH01'!W45)</f>
        <v/>
      </c>
      <c r="Y42" s="169" t="str">
        <f ca="1">IF(OR(ISBLANK('MH01'!X45),ISERROR('MH01'!X45)),"",'MH01'!X45)</f>
        <v/>
      </c>
      <c r="Z42" s="169">
        <f ca="1">IF(OR(ISBLANK('MH01'!Y45),ISERROR('MH01'!Y45)),"",'MH01'!Y45)</f>
        <v>155</v>
      </c>
      <c r="AA42" s="169">
        <f ca="1">IF(OR(ISBLANK('MH01'!Z45),ISERROR('MH01'!Z45)),"",'MH01'!Z45)</f>
        <v>158</v>
      </c>
      <c r="AB42" s="169">
        <f ca="1">IF(OR(ISBLANK('MH01'!AA45),ISERROR('MH01'!AA45)),"",'MH01'!AA45)</f>
        <v>154.5</v>
      </c>
      <c r="AC42" s="169">
        <f ca="1">IF(OR(ISBLANK('MH01'!AB45),ISERROR('MH01'!AB45)),"",'MH01'!AB45)</f>
        <v>158.5</v>
      </c>
      <c r="AD42" s="156" t="str">
        <f ca="1">IF(OR(ISBLANK('MH01'!AC45),ISERROR('MH01'!AC45)),"",'MH01'!AC45)</f>
        <v/>
      </c>
      <c r="AE42" s="169">
        <f ca="1">IF(OR(ISBLANK('MH01'!AD45),ISERROR('MH01'!AD45)),"",'MH01'!AD45)</f>
        <v>0</v>
      </c>
      <c r="AF42" s="169">
        <f ca="1">IF(OR(ISBLANK('MH01'!AE45),ISERROR('MH01'!AE45)),"",'MH01'!AE45)</f>
        <v>22</v>
      </c>
      <c r="AG42" s="169"/>
      <c r="AH42" s="157">
        <f ca="1">IF(OR(ISBLANK('MH01'!AG45),ISERROR('MH01'!AG45)),"",'MH01'!AG45)</f>
        <v>0</v>
      </c>
      <c r="AI42" s="128" t="str">
        <f>IF(OR(ISBLANK('MH01'!AH45),ISERROR('MH01'!AH45)),"",'MH01'!AH45)</f>
        <v/>
      </c>
      <c r="AJ42" s="128" t="str">
        <f>IF(OR(ISBLANK('MH01'!AI45),ISERROR('MH01'!AI45)),"",'MH01'!AI45)</f>
        <v/>
      </c>
      <c r="AK42" s="128" t="str">
        <f>IF(OR(ISBLANK('MH01'!AJ45),ISERROR('MH01'!AJ45)),"",'MH01'!AJ45)</f>
        <v/>
      </c>
      <c r="AL42" s="128" t="str">
        <f>IF(OR(ISBLANK('MH01'!AK45),ISERROR('MH01'!AK45)),"",'MH01'!AK45)</f>
        <v/>
      </c>
      <c r="AM42" s="122" t="str">
        <f>IF(OR(ISBLANK('MH01'!AL45),ISERROR('MH01'!AL45)),"",'MH01'!AL45)</f>
        <v/>
      </c>
      <c r="AN42" s="122" t="str">
        <f>IF(OR(ISBLANK('MH01'!AM45),ISERROR('MH01'!AM45)),"",'MH01'!AM45)</f>
        <v/>
      </c>
      <c r="AO42" s="122" t="str">
        <f>IF(OR(ISBLANK('MH01'!AN45),ISERROR('MH01'!AN45)),"",'MH01'!AN45)</f>
        <v/>
      </c>
      <c r="AP42" s="122" t="str">
        <f>IF(OR(ISBLANK('MH01'!AO45),ISERROR('MH01'!AO45)),"",'MH01'!AO45)</f>
        <v/>
      </c>
      <c r="AQ42" s="122" t="str">
        <f>IF(OR(ISBLANK('MH01'!AP45),ISERROR('MH01'!AP45)),"",'MH01'!AP45)</f>
        <v/>
      </c>
      <c r="AR42" s="122" t="str">
        <f>IF(OR(ISBLANK('MH01'!AQ45),ISERROR('MH01'!AQ45)),"",'MH01'!AQ45)</f>
        <v/>
      </c>
      <c r="AS42" s="122" t="str">
        <f>IF(OR(ISBLANK('MH01'!AR45),ISERROR('MH01'!AR45)),"",'MH01'!AR45)</f>
        <v/>
      </c>
      <c r="AT42" s="122" t="str">
        <f>IF(OR(ISBLANK('MH01'!AS45),ISERROR('MH01'!AS45)),"",'MH01'!AS45)</f>
        <v/>
      </c>
      <c r="AU42" s="122" t="str">
        <f>IF(OR(ISBLANK('MH01'!AT45),ISERROR('MH01'!AT45)),"",'MH01'!AT45)</f>
        <v/>
      </c>
      <c r="AV42" s="122" t="str">
        <f>IF(OR(ISBLANK('MH01'!AU45),ISERROR('MH01'!AU45)),"",'MH01'!AU45)</f>
        <v/>
      </c>
      <c r="AW42" s="122" t="str">
        <f>IF(OR(ISBLANK('MH01'!AV45),ISERROR('MH01'!AV45)),"",'MH01'!AV45)</f>
        <v/>
      </c>
      <c r="AX42" s="122" t="str">
        <f>IF(OR(ISBLANK('MH01'!AW45),ISERROR('MH01'!AW45)),"",'MH01'!AW45)</f>
        <v/>
      </c>
      <c r="AY42" s="122" t="str">
        <f>IF(OR(ISBLANK('MH01'!AX45),ISERROR('MH01'!AX45)),"",'MH01'!AX45)</f>
        <v/>
      </c>
      <c r="AZ42" s="122" t="str">
        <f>IF(OR(ISBLANK('MH01'!AY45),ISERROR('MH01'!AY45)),"",'MH01'!AY45)</f>
        <v/>
      </c>
      <c r="BA42" s="122" t="str">
        <f>IF(OR(ISBLANK('MH01'!AZ45),ISERROR('MH01'!AZ45)),"",'MH01'!AZ45)</f>
        <v/>
      </c>
      <c r="BB42" s="122" t="str">
        <f>IF(OR(ISBLANK('MH01'!BA45),ISERROR('MH01'!BA45)),"",'MH01'!BA45)</f>
        <v/>
      </c>
      <c r="BC42" s="122" t="str">
        <f>IF(OR(ISBLANK('MH01'!BB45),ISERROR('MH01'!BB45)),"",'MH01'!BB45)</f>
        <v/>
      </c>
    </row>
    <row r="43" spans="2:55" ht="12.75" customHeight="1">
      <c r="B43" s="234">
        <f>IF(OR(ISBLANK('MH01'!A46),ISERROR('MH01'!A46)),"",'MH01'!A46)</f>
        <v>39</v>
      </c>
      <c r="C43" s="119"/>
      <c r="D43" s="139" t="str">
        <f>IF(OR(ISBLANK('MH01'!D46),ISERROR('MH01'!D46)),"",'MH01'!D46)</f>
        <v/>
      </c>
      <c r="E43" s="140" t="str">
        <f>IF(OR(ISBLANK('MH01'!E46),ISERROR('MH01'!E46)),"",'MH01'!E46)</f>
        <v/>
      </c>
      <c r="F43" s="141" t="str">
        <f>IF(OR(ISBLANK('MH01'!F46),ISERROR('MH01'!F46)),"",'MH01'!F46)</f>
        <v/>
      </c>
      <c r="G43" s="141"/>
      <c r="H43" s="127" t="str">
        <f>IF(OR(ISBLANK('MH01'!H46),ISERROR('MH01'!H46)),"",'MH01'!H46)</f>
        <v/>
      </c>
      <c r="I43" s="122" t="str">
        <f>IF(OR(ISBLANK('MH01'!I46),ISERROR('MH01'!I46)),"",'MH01'!I46)</f>
        <v/>
      </c>
      <c r="J43" s="126" t="str">
        <f>IF(OR(ISBLANK('MH01'!J46),ISERROR('MH01'!J46)),"",'MH01'!J46)</f>
        <v/>
      </c>
      <c r="K43" s="122" t="str">
        <f>IF(OR(ISBLANK('MH01'!K46),ISERROR('MH01'!K46)),"",'MH01'!K46)</f>
        <v/>
      </c>
      <c r="L43" s="122" t="str">
        <f>IF(OR(ISBLANK('MH01'!L46),ISERROR('MH01'!L46)),"",'MH01'!L46)</f>
        <v/>
      </c>
      <c r="M43" s="122" t="str">
        <f>IF(OR(ISBLANK('MH01'!M46),ISERROR('MH01'!M46)),"",'MH01'!M46)</f>
        <v/>
      </c>
      <c r="N43" s="122" t="str">
        <f>IF(OR(ISBLANK('MH01'!N46),ISERROR('MH01'!N46)),"",'MH01'!N46)</f>
        <v/>
      </c>
      <c r="O43" s="122" t="str">
        <f>IF(OR(ISBLANK('MH01'!O46),ISERROR('MH01'!O46)),"",'MH01'!O46)</f>
        <v/>
      </c>
      <c r="Q43" s="258"/>
      <c r="R43" s="258"/>
      <c r="S43" s="258"/>
      <c r="T43" s="258"/>
      <c r="U43" s="258"/>
      <c r="V43" s="258"/>
      <c r="W43" s="259"/>
      <c r="X43" s="122" t="str">
        <f>IF(OR(ISBLANK('MH01'!W46),ISERROR('MH01'!W46)),"",'MH01'!W46)</f>
        <v/>
      </c>
      <c r="Y43" s="169" t="str">
        <f ca="1">IF(OR(ISBLANK('MH01'!X46),ISERROR('MH01'!X46)),"",'MH01'!X46)</f>
        <v/>
      </c>
      <c r="Z43" s="169">
        <f ca="1">IF(OR(ISBLANK('MH01'!Y46),ISERROR('MH01'!Y46)),"",'MH01'!Y46)</f>
        <v>159</v>
      </c>
      <c r="AA43" s="169">
        <f ca="1">IF(OR(ISBLANK('MH01'!Z46),ISERROR('MH01'!Z46)),"",'MH01'!Z46)</f>
        <v>162</v>
      </c>
      <c r="AB43" s="169">
        <f ca="1">IF(OR(ISBLANK('MH01'!AA46),ISERROR('MH01'!AA46)),"",'MH01'!AA46)</f>
        <v>158.5</v>
      </c>
      <c r="AC43" s="169">
        <f ca="1">IF(OR(ISBLANK('MH01'!AB46),ISERROR('MH01'!AB46)),"",'MH01'!AB46)</f>
        <v>162.5</v>
      </c>
      <c r="AD43" s="156" t="str">
        <f ca="1">IF(OR(ISBLANK('MH01'!AC46),ISERROR('MH01'!AC46)),"",'MH01'!AC46)</f>
        <v/>
      </c>
      <c r="AE43" s="169">
        <f ca="1">IF(OR(ISBLANK('MH01'!AD46),ISERROR('MH01'!AD46)),"",'MH01'!AD46)</f>
        <v>0</v>
      </c>
      <c r="AF43" s="169">
        <f ca="1">IF(OR(ISBLANK('MH01'!AE46),ISERROR('MH01'!AE46)),"",'MH01'!AE46)</f>
        <v>22</v>
      </c>
      <c r="AG43" s="169"/>
      <c r="AH43" s="157">
        <f ca="1">IF(OR(ISBLANK('MH01'!AG46),ISERROR('MH01'!AG46)),"",'MH01'!AG46)</f>
        <v>0</v>
      </c>
      <c r="AI43" s="128" t="str">
        <f>IF(OR(ISBLANK('MH01'!AH46),ISERROR('MH01'!AH46)),"",'MH01'!AH46)</f>
        <v/>
      </c>
      <c r="AJ43" s="128" t="str">
        <f>IF(OR(ISBLANK('MH01'!AI46),ISERROR('MH01'!AI46)),"",'MH01'!AI46)</f>
        <v/>
      </c>
      <c r="AK43" s="128" t="str">
        <f>IF(OR(ISBLANK('MH01'!AJ46),ISERROR('MH01'!AJ46)),"",'MH01'!AJ46)</f>
        <v/>
      </c>
      <c r="AL43" s="128" t="str">
        <f>IF(OR(ISBLANK('MH01'!AK46),ISERROR('MH01'!AK46)),"",'MH01'!AK46)</f>
        <v/>
      </c>
      <c r="AM43" s="122" t="str">
        <f>IF(OR(ISBLANK('MH01'!AL46),ISERROR('MH01'!AL46)),"",'MH01'!AL46)</f>
        <v/>
      </c>
      <c r="AN43" s="122" t="str">
        <f>IF(OR(ISBLANK('MH01'!AM46),ISERROR('MH01'!AM46)),"",'MH01'!AM46)</f>
        <v/>
      </c>
      <c r="AO43" s="122" t="str">
        <f>IF(OR(ISBLANK('MH01'!AN46),ISERROR('MH01'!AN46)),"",'MH01'!AN46)</f>
        <v/>
      </c>
      <c r="AP43" s="122" t="str">
        <f>IF(OR(ISBLANK('MH01'!AO46),ISERROR('MH01'!AO46)),"",'MH01'!AO46)</f>
        <v/>
      </c>
      <c r="AQ43" s="122" t="str">
        <f>IF(OR(ISBLANK('MH01'!AP46),ISERROR('MH01'!AP46)),"",'MH01'!AP46)</f>
        <v/>
      </c>
      <c r="AR43" s="122" t="str">
        <f>IF(OR(ISBLANK('MH01'!AQ46),ISERROR('MH01'!AQ46)),"",'MH01'!AQ46)</f>
        <v/>
      </c>
      <c r="AS43" s="122" t="str">
        <f>IF(OR(ISBLANK('MH01'!AR46),ISERROR('MH01'!AR46)),"",'MH01'!AR46)</f>
        <v/>
      </c>
      <c r="AT43" s="122" t="str">
        <f>IF(OR(ISBLANK('MH01'!AS46),ISERROR('MH01'!AS46)),"",'MH01'!AS46)</f>
        <v/>
      </c>
      <c r="AU43" s="122" t="str">
        <f>IF(OR(ISBLANK('MH01'!AT46),ISERROR('MH01'!AT46)),"",'MH01'!AT46)</f>
        <v/>
      </c>
      <c r="AV43" s="122" t="str">
        <f>IF(OR(ISBLANK('MH01'!AU46),ISERROR('MH01'!AU46)),"",'MH01'!AU46)</f>
        <v/>
      </c>
      <c r="AW43" s="122" t="str">
        <f>IF(OR(ISBLANK('MH01'!AV46),ISERROR('MH01'!AV46)),"",'MH01'!AV46)</f>
        <v/>
      </c>
      <c r="AX43" s="122" t="str">
        <f>IF(OR(ISBLANK('MH01'!AW46),ISERROR('MH01'!AW46)),"",'MH01'!AW46)</f>
        <v/>
      </c>
      <c r="AY43" s="122" t="str">
        <f>IF(OR(ISBLANK('MH01'!AX46),ISERROR('MH01'!AX46)),"",'MH01'!AX46)</f>
        <v/>
      </c>
      <c r="AZ43" s="122" t="str">
        <f>IF(OR(ISBLANK('MH01'!AY46),ISERROR('MH01'!AY46)),"",'MH01'!AY46)</f>
        <v/>
      </c>
      <c r="BA43" s="122" t="str">
        <f>IF(OR(ISBLANK('MH01'!AZ46),ISERROR('MH01'!AZ46)),"",'MH01'!AZ46)</f>
        <v/>
      </c>
      <c r="BB43" s="122" t="str">
        <f>IF(OR(ISBLANK('MH01'!BA46),ISERROR('MH01'!BA46)),"",'MH01'!BA46)</f>
        <v/>
      </c>
      <c r="BC43" s="122" t="str">
        <f>IF(OR(ISBLANK('MH01'!BB46),ISERROR('MH01'!BB46)),"",'MH01'!BB46)</f>
        <v/>
      </c>
    </row>
    <row r="44" spans="2:55" ht="12.75" customHeight="1">
      <c r="B44" s="234">
        <f>IF(OR(ISBLANK('MH01'!A47),ISERROR('MH01'!A47)),"",'MH01'!A47)</f>
        <v>40</v>
      </c>
      <c r="C44" s="119"/>
      <c r="D44" s="139" t="str">
        <f>IF(OR(ISBLANK('MH01'!D47),ISERROR('MH01'!D47)),"",'MH01'!D47)</f>
        <v/>
      </c>
      <c r="E44" s="140" t="str">
        <f>IF(OR(ISBLANK('MH01'!E47),ISERROR('MH01'!E47)),"",'MH01'!E47)</f>
        <v/>
      </c>
      <c r="F44" s="141" t="str">
        <f>IF(OR(ISBLANK('MH01'!F47),ISERROR('MH01'!F47)),"",'MH01'!F47)</f>
        <v/>
      </c>
      <c r="G44" s="141"/>
      <c r="H44" s="127" t="str">
        <f>IF(OR(ISBLANK('MH01'!H47),ISERROR('MH01'!H47)),"",'MH01'!H47)</f>
        <v/>
      </c>
      <c r="I44" s="122" t="str">
        <f>IF(OR(ISBLANK('MH01'!I47),ISERROR('MH01'!I47)),"",'MH01'!I47)</f>
        <v/>
      </c>
      <c r="J44" s="126" t="str">
        <f>IF(OR(ISBLANK('MH01'!J47),ISERROR('MH01'!J47)),"",'MH01'!J47)</f>
        <v/>
      </c>
      <c r="K44" s="122" t="str">
        <f>IF(OR(ISBLANK('MH01'!K47),ISERROR('MH01'!K47)),"",'MH01'!K47)</f>
        <v/>
      </c>
      <c r="L44" s="122" t="str">
        <f>IF(OR(ISBLANK('MH01'!L47),ISERROR('MH01'!L47)),"",'MH01'!L47)</f>
        <v/>
      </c>
      <c r="M44" s="122" t="str">
        <f>IF(OR(ISBLANK('MH01'!M47),ISERROR('MH01'!M47)),"",'MH01'!M47)</f>
        <v/>
      </c>
      <c r="N44" s="122" t="str">
        <f>IF(OR(ISBLANK('MH01'!N47),ISERROR('MH01'!N47)),"",'MH01'!N47)</f>
        <v/>
      </c>
      <c r="O44" s="122" t="str">
        <f>IF(OR(ISBLANK('MH01'!O47),ISERROR('MH01'!O47)),"",'MH01'!O47)</f>
        <v/>
      </c>
      <c r="Q44" s="122" t="str">
        <f>IF(OR(ISBLANK('MH01'!P47),ISERROR('MH01'!P47)),"",'MH01'!P47)</f>
        <v/>
      </c>
      <c r="R44" s="122" t="str">
        <f>IF(OR(ISBLANK('MH01'!Q47),ISERROR('MH01'!Q47)),"",'MH01'!Q47)</f>
        <v/>
      </c>
      <c r="S44" s="122" t="str">
        <f>IF(OR(ISBLANK('MH01'!R47),ISERROR('MH01'!R47)),"",'MH01'!R47)</f>
        <v/>
      </c>
      <c r="T44" s="122" t="str">
        <f>IF(OR(ISBLANK('MH01'!S47),ISERROR('MH01'!S47)),"",'MH01'!S47)</f>
        <v/>
      </c>
      <c r="U44" s="122" t="str">
        <f>IF(OR(ISBLANK('MH01'!T47),ISERROR('MH01'!T47)),"",'MH01'!T47)</f>
        <v/>
      </c>
      <c r="V44" s="122" t="str">
        <f>IF(OR(ISBLANK('MH01'!U47),ISERROR('MH01'!U47)),"",'MH01'!U47)</f>
        <v/>
      </c>
      <c r="W44" s="128" t="str">
        <f>IF(OR(ISBLANK('MH01'!V47),ISERROR('MH01'!V47)),"",'MH01'!V47)</f>
        <v/>
      </c>
      <c r="X44" s="122" t="str">
        <f>IF(OR(ISBLANK('MH01'!W47),ISERROR('MH01'!W47)),"",'MH01'!W47)</f>
        <v/>
      </c>
      <c r="Y44" s="169" t="str">
        <f ca="1">IF(OR(ISBLANK('MH01'!X47),ISERROR('MH01'!X47)),"",'MH01'!X47)</f>
        <v/>
      </c>
      <c r="Z44" s="169">
        <f ca="1">IF(OR(ISBLANK('MH01'!Y47),ISERROR('MH01'!Y47)),"",'MH01'!Y47)</f>
        <v>163</v>
      </c>
      <c r="AA44" s="169">
        <f ca="1">IF(OR(ISBLANK('MH01'!Z47),ISERROR('MH01'!Z47)),"",'MH01'!Z47)</f>
        <v>166</v>
      </c>
      <c r="AB44" s="169">
        <f ca="1">IF(OR(ISBLANK('MH01'!AA47),ISERROR('MH01'!AA47)),"",'MH01'!AA47)</f>
        <v>162.5</v>
      </c>
      <c r="AC44" s="169">
        <f ca="1">IF(OR(ISBLANK('MH01'!AB47),ISERROR('MH01'!AB47)),"",'MH01'!AB47)</f>
        <v>166.5</v>
      </c>
      <c r="AD44" s="156" t="str">
        <f ca="1">IF(OR(ISBLANK('MH01'!AC47),ISERROR('MH01'!AC47)),"",'MH01'!AC47)</f>
        <v/>
      </c>
      <c r="AE44" s="169">
        <f ca="1">IF(OR(ISBLANK('MH01'!AD47),ISERROR('MH01'!AD47)),"",'MH01'!AD47)</f>
        <v>0</v>
      </c>
      <c r="AF44" s="169">
        <f ca="1">IF(OR(ISBLANK('MH01'!AE47),ISERROR('MH01'!AE47)),"",'MH01'!AE47)</f>
        <v>22</v>
      </c>
      <c r="AG44" s="169"/>
      <c r="AH44" s="157">
        <f ca="1">IF(OR(ISBLANK('MH01'!AG47),ISERROR('MH01'!AG47)),"",'MH01'!AG47)</f>
        <v>0</v>
      </c>
      <c r="AI44" s="128" t="str">
        <f>IF(OR(ISBLANK('MH01'!AH47),ISERROR('MH01'!AH47)),"",'MH01'!AH47)</f>
        <v/>
      </c>
      <c r="AJ44" s="128" t="str">
        <f>IF(OR(ISBLANK('MH01'!AI47),ISERROR('MH01'!AI47)),"",'MH01'!AI47)</f>
        <v/>
      </c>
      <c r="AK44" s="128" t="str">
        <f>IF(OR(ISBLANK('MH01'!AJ47),ISERROR('MH01'!AJ47)),"",'MH01'!AJ47)</f>
        <v/>
      </c>
      <c r="AL44" s="128" t="str">
        <f>IF(OR(ISBLANK('MH01'!AK47),ISERROR('MH01'!AK47)),"",'MH01'!AK47)</f>
        <v/>
      </c>
      <c r="AM44" s="122" t="str">
        <f>IF(OR(ISBLANK('MH01'!AL47),ISERROR('MH01'!AL47)),"",'MH01'!AL47)</f>
        <v/>
      </c>
      <c r="AN44" s="122" t="str">
        <f>IF(OR(ISBLANK('MH01'!AM47),ISERROR('MH01'!AM47)),"",'MH01'!AM47)</f>
        <v/>
      </c>
      <c r="AO44" s="122" t="str">
        <f>IF(OR(ISBLANK('MH01'!AN47),ISERROR('MH01'!AN47)),"",'MH01'!AN47)</f>
        <v/>
      </c>
      <c r="AP44" s="122" t="str">
        <f>IF(OR(ISBLANK('MH01'!AO47),ISERROR('MH01'!AO47)),"",'MH01'!AO47)</f>
        <v/>
      </c>
      <c r="AQ44" s="122" t="str">
        <f>IF(OR(ISBLANK('MH01'!AP47),ISERROR('MH01'!AP47)),"",'MH01'!AP47)</f>
        <v/>
      </c>
      <c r="AR44" s="122" t="str">
        <f>IF(OR(ISBLANK('MH01'!AQ47),ISERROR('MH01'!AQ47)),"",'MH01'!AQ47)</f>
        <v/>
      </c>
      <c r="AS44" s="122" t="str">
        <f>IF(OR(ISBLANK('MH01'!AR47),ISERROR('MH01'!AR47)),"",'MH01'!AR47)</f>
        <v/>
      </c>
      <c r="AT44" s="122" t="str">
        <f>IF(OR(ISBLANK('MH01'!AS47),ISERROR('MH01'!AS47)),"",'MH01'!AS47)</f>
        <v/>
      </c>
      <c r="AU44" s="122" t="str">
        <f>IF(OR(ISBLANK('MH01'!AT47),ISERROR('MH01'!AT47)),"",'MH01'!AT47)</f>
        <v/>
      </c>
      <c r="AV44" s="122" t="str">
        <f>IF(OR(ISBLANK('MH01'!AU47),ISERROR('MH01'!AU47)),"",'MH01'!AU47)</f>
        <v/>
      </c>
      <c r="AW44" s="122" t="str">
        <f>IF(OR(ISBLANK('MH01'!AV47),ISERROR('MH01'!AV47)),"",'MH01'!AV47)</f>
        <v/>
      </c>
      <c r="AX44" s="122" t="str">
        <f>IF(OR(ISBLANK('MH01'!AW47),ISERROR('MH01'!AW47)),"",'MH01'!AW47)</f>
        <v/>
      </c>
      <c r="AY44" s="122" t="str">
        <f>IF(OR(ISBLANK('MH01'!AX47),ISERROR('MH01'!AX47)),"",'MH01'!AX47)</f>
        <v/>
      </c>
      <c r="AZ44" s="122" t="str">
        <f>IF(OR(ISBLANK('MH01'!AY47),ISERROR('MH01'!AY47)),"",'MH01'!AY47)</f>
        <v/>
      </c>
      <c r="BA44" s="122" t="str">
        <f>IF(OR(ISBLANK('MH01'!AZ47),ISERROR('MH01'!AZ47)),"",'MH01'!AZ47)</f>
        <v/>
      </c>
      <c r="BB44" s="122" t="str">
        <f>IF(OR(ISBLANK('MH01'!BA47),ISERROR('MH01'!BA47)),"",'MH01'!BA47)</f>
        <v/>
      </c>
      <c r="BC44" s="122" t="str">
        <f>IF(OR(ISBLANK('MH01'!BB47),ISERROR('MH01'!BB47)),"",'MH01'!BB47)</f>
        <v/>
      </c>
    </row>
    <row r="45" spans="2:55" ht="12.75" customHeight="1">
      <c r="B45" s="234">
        <f>IF(OR(ISBLANK('MH01'!A48),ISERROR('MH01'!A48)),"",'MH01'!A48)</f>
        <v>41</v>
      </c>
      <c r="C45" s="119"/>
      <c r="D45" s="139" t="str">
        <f>IF(OR(ISBLANK('MH01'!D48),ISERROR('MH01'!D48)),"",'MH01'!D48)</f>
        <v/>
      </c>
      <c r="E45" s="140" t="str">
        <f>IF(OR(ISBLANK('MH01'!E48),ISERROR('MH01'!E48)),"",'MH01'!E48)</f>
        <v/>
      </c>
      <c r="F45" s="141" t="str">
        <f>IF(OR(ISBLANK('MH01'!F48),ISERROR('MH01'!F48)),"",'MH01'!F48)</f>
        <v/>
      </c>
      <c r="G45" s="141"/>
      <c r="H45" s="127" t="str">
        <f>IF(OR(ISBLANK('MH01'!H48),ISERROR('MH01'!H48)),"",'MH01'!H48)</f>
        <v/>
      </c>
      <c r="I45" s="122" t="str">
        <f>IF(OR(ISBLANK('MH01'!I48),ISERROR('MH01'!I48)),"",'MH01'!I48)</f>
        <v/>
      </c>
      <c r="J45" s="126" t="str">
        <f>IF(OR(ISBLANK('MH01'!J48),ISERROR('MH01'!J48)),"",'MH01'!J48)</f>
        <v/>
      </c>
      <c r="K45" s="122" t="str">
        <f>IF(OR(ISBLANK('MH01'!K48),ISERROR('MH01'!K48)),"",'MH01'!K48)</f>
        <v/>
      </c>
      <c r="L45" s="122" t="str">
        <f>IF(OR(ISBLANK('MH01'!L48),ISERROR('MH01'!L48)),"",'MH01'!L48)</f>
        <v/>
      </c>
      <c r="M45" s="122" t="str">
        <f>IF(OR(ISBLANK('MH01'!M48),ISERROR('MH01'!M48)),"",'MH01'!M48)</f>
        <v/>
      </c>
      <c r="N45" s="122" t="str">
        <f>IF(OR(ISBLANK('MH01'!N48),ISERROR('MH01'!N48)),"",'MH01'!N48)</f>
        <v/>
      </c>
      <c r="O45" s="122" t="str">
        <f>IF(OR(ISBLANK('MH01'!O48),ISERROR('MH01'!O48)),"",'MH01'!O48)</f>
        <v/>
      </c>
      <c r="Q45" s="122" t="str">
        <f>IF(OR(ISBLANK('MH01'!P48),ISERROR('MH01'!P48)),"",'MH01'!P48)</f>
        <v/>
      </c>
      <c r="R45" s="200" t="str">
        <f>IF(OR(ISBLANK('MH01'!Q48),ISERROR('MH01'!Q48)),"",'MH01'!Q48)</f>
        <v/>
      </c>
      <c r="S45" s="200" t="str">
        <f>IF(OR(ISBLANK('MH01'!R48),ISERROR('MH01'!R48)),"",'MH01'!R48)</f>
        <v/>
      </c>
      <c r="T45" s="200" t="str">
        <f>IF(OR(ISBLANK('MH01'!S48),ISERROR('MH01'!S48)),"",'MH01'!S48)</f>
        <v/>
      </c>
      <c r="U45" s="200" t="str">
        <f>IF(OR(ISBLANK('MH01'!T48),ISERROR('MH01'!T48)),"",'MH01'!T48)</f>
        <v/>
      </c>
      <c r="V45" s="146" t="str">
        <f>IF(OR(ISBLANK('MH01'!U48),ISERROR('MH01'!U48)),"",'MH01'!U48)</f>
        <v/>
      </c>
      <c r="W45" s="163" t="str">
        <f>IF(OR(ISBLANK('MH01'!V48),ISERROR('MH01'!V48)),"",'MH01'!V48)</f>
        <v/>
      </c>
      <c r="X45" s="122" t="str">
        <f>IF(OR(ISBLANK('MH01'!W48),ISERROR('MH01'!W48)),"",'MH01'!W48)</f>
        <v/>
      </c>
      <c r="Y45" s="169" t="str">
        <f ca="1">IF(OR(ISBLANK('MH01'!X48),ISERROR('MH01'!X48)),"",'MH01'!X48)</f>
        <v/>
      </c>
      <c r="Z45" s="169">
        <f ca="1">IF(OR(ISBLANK('MH01'!Y48),ISERROR('MH01'!Y48)),"",'MH01'!Y48)</f>
        <v>167</v>
      </c>
      <c r="AA45" s="169">
        <f ca="1">IF(OR(ISBLANK('MH01'!Z48),ISERROR('MH01'!Z48)),"",'MH01'!Z48)</f>
        <v>170</v>
      </c>
      <c r="AB45" s="169">
        <f ca="1">IF(OR(ISBLANK('MH01'!AA48),ISERROR('MH01'!AA48)),"",'MH01'!AA48)</f>
        <v>166.5</v>
      </c>
      <c r="AC45" s="169">
        <f ca="1">IF(OR(ISBLANK('MH01'!AB48),ISERROR('MH01'!AB48)),"",'MH01'!AB48)</f>
        <v>170.5</v>
      </c>
      <c r="AD45" s="156" t="str">
        <f ca="1">IF(OR(ISBLANK('MH01'!AC48),ISERROR('MH01'!AC48)),"",'MH01'!AC48)</f>
        <v/>
      </c>
      <c r="AE45" s="169">
        <f ca="1">IF(OR(ISBLANK('MH01'!AD48),ISERROR('MH01'!AD48)),"",'MH01'!AD48)</f>
        <v>0</v>
      </c>
      <c r="AF45" s="169">
        <f ca="1">IF(OR(ISBLANK('MH01'!AE48),ISERROR('MH01'!AE48)),"",'MH01'!AE48)</f>
        <v>22</v>
      </c>
      <c r="AG45" s="169"/>
      <c r="AH45" s="157">
        <f ca="1">IF(OR(ISBLANK('MH01'!AG48),ISERROR('MH01'!AG48)),"",'MH01'!AG48)</f>
        <v>0</v>
      </c>
      <c r="AI45" s="128" t="str">
        <f>IF(OR(ISBLANK('MH01'!AH48),ISERROR('MH01'!AH48)),"",'MH01'!AH48)</f>
        <v/>
      </c>
      <c r="AJ45" s="128" t="str">
        <f>IF(OR(ISBLANK('MH01'!AI48),ISERROR('MH01'!AI48)),"",'MH01'!AI48)</f>
        <v/>
      </c>
      <c r="AK45" s="128" t="str">
        <f>IF(OR(ISBLANK('MH01'!AJ48),ISERROR('MH01'!AJ48)),"",'MH01'!AJ48)</f>
        <v/>
      </c>
      <c r="AL45" s="128" t="str">
        <f>IF(OR(ISBLANK('MH01'!AK48),ISERROR('MH01'!AK48)),"",'MH01'!AK48)</f>
        <v/>
      </c>
      <c r="AM45" s="122" t="str">
        <f>IF(OR(ISBLANK('MH01'!AL48),ISERROR('MH01'!AL48)),"",'MH01'!AL48)</f>
        <v/>
      </c>
      <c r="AN45" s="122" t="str">
        <f>IF(OR(ISBLANK('MH01'!AM48),ISERROR('MH01'!AM48)),"",'MH01'!AM48)</f>
        <v/>
      </c>
      <c r="AO45" s="122" t="str">
        <f>IF(OR(ISBLANK('MH01'!AN48),ISERROR('MH01'!AN48)),"",'MH01'!AN48)</f>
        <v/>
      </c>
      <c r="AP45" s="122" t="str">
        <f>IF(OR(ISBLANK('MH01'!AO48),ISERROR('MH01'!AO48)),"",'MH01'!AO48)</f>
        <v/>
      </c>
      <c r="AQ45" s="122" t="str">
        <f>IF(OR(ISBLANK('MH01'!AP48),ISERROR('MH01'!AP48)),"",'MH01'!AP48)</f>
        <v/>
      </c>
      <c r="AR45" s="122" t="str">
        <f>IF(OR(ISBLANK('MH01'!AQ48),ISERROR('MH01'!AQ48)),"",'MH01'!AQ48)</f>
        <v/>
      </c>
      <c r="AS45" s="122" t="str">
        <f>IF(OR(ISBLANK('MH01'!AR48),ISERROR('MH01'!AR48)),"",'MH01'!AR48)</f>
        <v/>
      </c>
      <c r="AT45" s="122" t="str">
        <f>IF(OR(ISBLANK('MH01'!AS48),ISERROR('MH01'!AS48)),"",'MH01'!AS48)</f>
        <v/>
      </c>
      <c r="AU45" s="122" t="str">
        <f>IF(OR(ISBLANK('MH01'!AT48),ISERROR('MH01'!AT48)),"",'MH01'!AT48)</f>
        <v/>
      </c>
      <c r="AV45" s="122" t="str">
        <f>IF(OR(ISBLANK('MH01'!AU48),ISERROR('MH01'!AU48)),"",'MH01'!AU48)</f>
        <v/>
      </c>
      <c r="AW45" s="122" t="str">
        <f>IF(OR(ISBLANK('MH01'!AV48),ISERROR('MH01'!AV48)),"",'MH01'!AV48)</f>
        <v/>
      </c>
      <c r="AX45" s="122" t="str">
        <f>IF(OR(ISBLANK('MH01'!AW48),ISERROR('MH01'!AW48)),"",'MH01'!AW48)</f>
        <v/>
      </c>
      <c r="AY45" s="122" t="str">
        <f>IF(OR(ISBLANK('MH01'!AX48),ISERROR('MH01'!AX48)),"",'MH01'!AX48)</f>
        <v/>
      </c>
      <c r="AZ45" s="122" t="str">
        <f>IF(OR(ISBLANK('MH01'!AY48),ISERROR('MH01'!AY48)),"",'MH01'!AY48)</f>
        <v/>
      </c>
      <c r="BA45" s="122" t="str">
        <f>IF(OR(ISBLANK('MH01'!AZ48),ISERROR('MH01'!AZ48)),"",'MH01'!AZ48)</f>
        <v/>
      </c>
      <c r="BB45" s="122" t="str">
        <f>IF(OR(ISBLANK('MH01'!BA48),ISERROR('MH01'!BA48)),"",'MH01'!BA48)</f>
        <v/>
      </c>
      <c r="BC45" s="122" t="str">
        <f>IF(OR(ISBLANK('MH01'!BB48),ISERROR('MH01'!BB48)),"",'MH01'!BB48)</f>
        <v/>
      </c>
    </row>
    <row r="46" spans="2:55" ht="12.75" customHeight="1">
      <c r="B46" s="234">
        <f>IF(OR(ISBLANK('MH01'!A49),ISERROR('MH01'!A49)),"",'MH01'!A49)</f>
        <v>42</v>
      </c>
      <c r="C46" s="119"/>
      <c r="D46" s="139" t="str">
        <f>IF(OR(ISBLANK('MH01'!D49),ISERROR('MH01'!D49)),"",'MH01'!D49)</f>
        <v/>
      </c>
      <c r="E46" s="140" t="str">
        <f>IF(OR(ISBLANK('MH01'!E49),ISERROR('MH01'!E49)),"",'MH01'!E49)</f>
        <v/>
      </c>
      <c r="F46" s="141" t="str">
        <f>IF(OR(ISBLANK('MH01'!F49),ISERROR('MH01'!F49)),"",'MH01'!F49)</f>
        <v/>
      </c>
      <c r="G46" s="141"/>
      <c r="H46" s="127" t="str">
        <f>IF(OR(ISBLANK('MH01'!H49),ISERROR('MH01'!H49)),"",'MH01'!H49)</f>
        <v/>
      </c>
      <c r="I46" s="122" t="str">
        <f>IF(OR(ISBLANK('MH01'!I49),ISERROR('MH01'!I49)),"",'MH01'!I49)</f>
        <v/>
      </c>
      <c r="J46" s="126" t="str">
        <f>IF(OR(ISBLANK('MH01'!J49),ISERROR('MH01'!J49)),"",'MH01'!J49)</f>
        <v/>
      </c>
      <c r="K46" s="122" t="str">
        <f>IF(OR(ISBLANK('MH01'!K49),ISERROR('MH01'!K49)),"",'MH01'!K49)</f>
        <v/>
      </c>
      <c r="L46" s="122" t="str">
        <f>IF(OR(ISBLANK('MH01'!L49),ISERROR('MH01'!L49)),"",'MH01'!L49)</f>
        <v/>
      </c>
      <c r="M46" s="122" t="str">
        <f>IF(OR(ISBLANK('MH01'!M49),ISERROR('MH01'!M49)),"",'MH01'!M49)</f>
        <v/>
      </c>
      <c r="N46" s="122" t="str">
        <f>IF(OR(ISBLANK('MH01'!N49),ISERROR('MH01'!N49)),"",'MH01'!N49)</f>
        <v/>
      </c>
      <c r="O46" s="122" t="str">
        <f>IF(OR(ISBLANK('MH01'!O49),ISERROR('MH01'!O49)),"",'MH01'!O49)</f>
        <v/>
      </c>
      <c r="Q46" s="122" t="str">
        <f>IF(OR(ISBLANK('MH01'!P49),ISERROR('MH01'!P49)),"",'MH01'!P49)</f>
        <v/>
      </c>
      <c r="R46" s="201" t="str">
        <f>IF(OR(ISBLANK('MH01'!Q49),ISERROR('MH01'!Q49)),"",'MH01'!Q49)</f>
        <v/>
      </c>
      <c r="S46" s="201" t="str">
        <f>IF(OR(ISBLANK('MH01'!R49),ISERROR('MH01'!R49)),"",'MH01'!R49)</f>
        <v/>
      </c>
      <c r="T46" s="200" t="str">
        <f>IF(OR(ISBLANK('MH01'!S49),ISERROR('MH01'!S49)),"",'MH01'!S49)</f>
        <v/>
      </c>
      <c r="U46" s="200" t="str">
        <f>IF(OR(ISBLANK('MH01'!T49),ISERROR('MH01'!T49)),"",'MH01'!T49)</f>
        <v/>
      </c>
      <c r="V46" s="146" t="str">
        <f>IF(OR(ISBLANK('MH01'!U49),ISERROR('MH01'!U49)),"",'MH01'!U49)</f>
        <v/>
      </c>
      <c r="W46" s="163" t="str">
        <f>IF(OR(ISBLANK('MH01'!V49),ISERROR('MH01'!V49)),"",'MH01'!V49)</f>
        <v/>
      </c>
      <c r="X46" s="122" t="str">
        <f>IF(OR(ISBLANK('MH01'!W49),ISERROR('MH01'!W49)),"",'MH01'!W49)</f>
        <v/>
      </c>
      <c r="Y46" s="169" t="str">
        <f ca="1">IF(OR(ISBLANK('MH01'!X49),ISERROR('MH01'!X49)),"",'MH01'!X49)</f>
        <v/>
      </c>
      <c r="Z46" s="169">
        <f ca="1">IF(OR(ISBLANK('MH01'!Y49),ISERROR('MH01'!Y49)),"",'MH01'!Y49)</f>
        <v>171</v>
      </c>
      <c r="AA46" s="169">
        <f ca="1">IF(OR(ISBLANK('MH01'!Z49),ISERROR('MH01'!Z49)),"",'MH01'!Z49)</f>
        <v>174</v>
      </c>
      <c r="AB46" s="169">
        <f ca="1">IF(OR(ISBLANK('MH01'!AA49),ISERROR('MH01'!AA49)),"",'MH01'!AA49)</f>
        <v>170.5</v>
      </c>
      <c r="AC46" s="169">
        <f ca="1">IF(OR(ISBLANK('MH01'!AB49),ISERROR('MH01'!AB49)),"",'MH01'!AB49)</f>
        <v>174.5</v>
      </c>
      <c r="AD46" s="156" t="str">
        <f ca="1">IF(OR(ISBLANK('MH01'!AC49),ISERROR('MH01'!AC49)),"",'MH01'!AC49)</f>
        <v/>
      </c>
      <c r="AE46" s="169">
        <f ca="1">IF(OR(ISBLANK('MH01'!AD49),ISERROR('MH01'!AD49)),"",'MH01'!AD49)</f>
        <v>0</v>
      </c>
      <c r="AF46" s="169">
        <f ca="1">IF(OR(ISBLANK('MH01'!AE49),ISERROR('MH01'!AE49)),"",'MH01'!AE49)</f>
        <v>22</v>
      </c>
      <c r="AG46" s="169"/>
      <c r="AH46" s="157">
        <f ca="1">IF(OR(ISBLANK('MH01'!AG49),ISERROR('MH01'!AG49)),"",'MH01'!AG49)</f>
        <v>0</v>
      </c>
      <c r="AI46" s="128" t="str">
        <f>IF(OR(ISBLANK('MH01'!AH49),ISERROR('MH01'!AH49)),"",'MH01'!AH49)</f>
        <v/>
      </c>
      <c r="AJ46" s="128" t="str">
        <f>IF(OR(ISBLANK('MH01'!AI49),ISERROR('MH01'!AI49)),"",'MH01'!AI49)</f>
        <v/>
      </c>
      <c r="AK46" s="128" t="str">
        <f>IF(OR(ISBLANK('MH01'!AJ49),ISERROR('MH01'!AJ49)),"",'MH01'!AJ49)</f>
        <v/>
      </c>
      <c r="AL46" s="128" t="str">
        <f>IF(OR(ISBLANK('MH01'!AK49),ISERROR('MH01'!AK49)),"",'MH01'!AK49)</f>
        <v/>
      </c>
      <c r="AM46" s="122" t="str">
        <f>IF(OR(ISBLANK('MH01'!AL49),ISERROR('MH01'!AL49)),"",'MH01'!AL49)</f>
        <v/>
      </c>
      <c r="AN46" s="122" t="str">
        <f>IF(OR(ISBLANK('MH01'!AM49),ISERROR('MH01'!AM49)),"",'MH01'!AM49)</f>
        <v/>
      </c>
      <c r="AO46" s="122" t="str">
        <f>IF(OR(ISBLANK('MH01'!AN49),ISERROR('MH01'!AN49)),"",'MH01'!AN49)</f>
        <v/>
      </c>
      <c r="AP46" s="122" t="str">
        <f>IF(OR(ISBLANK('MH01'!AO49),ISERROR('MH01'!AO49)),"",'MH01'!AO49)</f>
        <v/>
      </c>
      <c r="AQ46" s="122" t="str">
        <f>IF(OR(ISBLANK('MH01'!AP49),ISERROR('MH01'!AP49)),"",'MH01'!AP49)</f>
        <v/>
      </c>
      <c r="AR46" s="122" t="str">
        <f>IF(OR(ISBLANK('MH01'!AQ49),ISERROR('MH01'!AQ49)),"",'MH01'!AQ49)</f>
        <v/>
      </c>
      <c r="AS46" s="122" t="str">
        <f>IF(OR(ISBLANK('MH01'!AR49),ISERROR('MH01'!AR49)),"",'MH01'!AR49)</f>
        <v/>
      </c>
      <c r="AT46" s="122" t="str">
        <f>IF(OR(ISBLANK('MH01'!AS49),ISERROR('MH01'!AS49)),"",'MH01'!AS49)</f>
        <v/>
      </c>
      <c r="AU46" s="122" t="str">
        <f>IF(OR(ISBLANK('MH01'!AT49),ISERROR('MH01'!AT49)),"",'MH01'!AT49)</f>
        <v/>
      </c>
      <c r="AV46" s="122" t="str">
        <f>IF(OR(ISBLANK('MH01'!AU49),ISERROR('MH01'!AU49)),"",'MH01'!AU49)</f>
        <v/>
      </c>
      <c r="AW46" s="122" t="str">
        <f>IF(OR(ISBLANK('MH01'!AV49),ISERROR('MH01'!AV49)),"",'MH01'!AV49)</f>
        <v/>
      </c>
      <c r="AX46" s="122" t="str">
        <f>IF(OR(ISBLANK('MH01'!AW49),ISERROR('MH01'!AW49)),"",'MH01'!AW49)</f>
        <v/>
      </c>
      <c r="AY46" s="122" t="str">
        <f>IF(OR(ISBLANK('MH01'!AX49),ISERROR('MH01'!AX49)),"",'MH01'!AX49)</f>
        <v/>
      </c>
      <c r="AZ46" s="122" t="str">
        <f>IF(OR(ISBLANK('MH01'!AY49),ISERROR('MH01'!AY49)),"",'MH01'!AY49)</f>
        <v/>
      </c>
      <c r="BA46" s="122" t="str">
        <f>IF(OR(ISBLANK('MH01'!AZ49),ISERROR('MH01'!AZ49)),"",'MH01'!AZ49)</f>
        <v/>
      </c>
      <c r="BB46" s="122" t="str">
        <f>IF(OR(ISBLANK('MH01'!BA49),ISERROR('MH01'!BA49)),"",'MH01'!BA49)</f>
        <v/>
      </c>
      <c r="BC46" s="122" t="str">
        <f>IF(OR(ISBLANK('MH01'!BB49),ISERROR('MH01'!BB49)),"",'MH01'!BB49)</f>
        <v/>
      </c>
    </row>
    <row r="47" spans="2:55" ht="12.75" customHeight="1">
      <c r="B47" s="234">
        <f>IF(OR(ISBLANK('MH01'!A50),ISERROR('MH01'!A50)),"",'MH01'!A50)</f>
        <v>43</v>
      </c>
      <c r="C47" s="119"/>
      <c r="D47" s="139" t="str">
        <f>IF(OR(ISBLANK('MH01'!D50),ISERROR('MH01'!D50)),"",'MH01'!D50)</f>
        <v/>
      </c>
      <c r="E47" s="140" t="str">
        <f>IF(OR(ISBLANK('MH01'!E50),ISERROR('MH01'!E50)),"",'MH01'!E50)</f>
        <v/>
      </c>
      <c r="F47" s="141" t="str">
        <f>IF(OR(ISBLANK('MH01'!F50),ISERROR('MH01'!F50)),"",'MH01'!F50)</f>
        <v/>
      </c>
      <c r="G47" s="141"/>
      <c r="H47" s="127" t="str">
        <f>IF(OR(ISBLANK('MH01'!H50),ISERROR('MH01'!H50)),"",'MH01'!H50)</f>
        <v/>
      </c>
      <c r="I47" s="122" t="str">
        <f>IF(OR(ISBLANK('MH01'!I50),ISERROR('MH01'!I50)),"",'MH01'!I50)</f>
        <v/>
      </c>
      <c r="J47" s="126" t="str">
        <f>IF(OR(ISBLANK('MH01'!J50),ISERROR('MH01'!J50)),"",'MH01'!J50)</f>
        <v/>
      </c>
      <c r="K47" s="122" t="str">
        <f>IF(OR(ISBLANK('MH01'!K50),ISERROR('MH01'!K50)),"",'MH01'!K50)</f>
        <v/>
      </c>
      <c r="L47" s="122" t="str">
        <f>IF(OR(ISBLANK('MH01'!L50),ISERROR('MH01'!L50)),"",'MH01'!L50)</f>
        <v/>
      </c>
      <c r="M47" s="122" t="str">
        <f>IF(OR(ISBLANK('MH01'!M50),ISERROR('MH01'!M50)),"",'MH01'!M50)</f>
        <v/>
      </c>
      <c r="N47" s="122" t="str">
        <f>IF(OR(ISBLANK('MH01'!N50),ISERROR('MH01'!N50)),"",'MH01'!N50)</f>
        <v/>
      </c>
      <c r="O47" s="122" t="str">
        <f>IF(OR(ISBLANK('MH01'!O50),ISERROR('MH01'!O50)),"",'MH01'!O50)</f>
        <v/>
      </c>
      <c r="Q47" s="122" t="str">
        <f>IF(OR(ISBLANK('MH01'!P50),ISERROR('MH01'!P50)),"",'MH01'!P50)</f>
        <v/>
      </c>
      <c r="R47" s="166" t="str">
        <f>IF(OR(ISBLANK('MH01'!Q50),ISERROR('MH01'!Q50)),"",'MH01'!Q50)</f>
        <v/>
      </c>
      <c r="S47" s="166" t="str">
        <f>IF(OR(ISBLANK('MH01'!R50),ISERROR('MH01'!R50)),"",'MH01'!R50)</f>
        <v/>
      </c>
      <c r="T47" s="127" t="str">
        <f>IF(OR(ISBLANK('MH01'!S50),ISERROR('MH01'!S50)),"",'MH01'!S50)</f>
        <v/>
      </c>
      <c r="U47" s="127" t="str">
        <f>IF(OR(ISBLANK('MH01'!T50),ISERROR('MH01'!T50)),"",'MH01'!T50)</f>
        <v/>
      </c>
      <c r="V47" s="122" t="str">
        <f>IF(OR(ISBLANK('MH01'!U50),ISERROR('MH01'!U50)),"",'MH01'!U50)</f>
        <v/>
      </c>
      <c r="W47" s="128" t="str">
        <f>IF(OR(ISBLANK('MH01'!V50),ISERROR('MH01'!V50)),"",'MH01'!V50)</f>
        <v/>
      </c>
      <c r="X47" s="122" t="str">
        <f>IF(OR(ISBLANK('MH01'!W50),ISERROR('MH01'!W50)),"",'MH01'!W50)</f>
        <v/>
      </c>
      <c r="Y47" s="169" t="str">
        <f ca="1">IF(OR(ISBLANK('MH01'!X50),ISERROR('MH01'!X50)),"",'MH01'!X50)</f>
        <v/>
      </c>
      <c r="Z47" s="169">
        <f ca="1">IF(OR(ISBLANK('MH01'!Y50),ISERROR('MH01'!Y50)),"",'MH01'!Y50)</f>
        <v>175</v>
      </c>
      <c r="AA47" s="169">
        <f ca="1">IF(OR(ISBLANK('MH01'!Z50),ISERROR('MH01'!Z50)),"",'MH01'!Z50)</f>
        <v>178</v>
      </c>
      <c r="AB47" s="169">
        <f ca="1">IF(OR(ISBLANK('MH01'!AA50),ISERROR('MH01'!AA50)),"",'MH01'!AA50)</f>
        <v>174.5</v>
      </c>
      <c r="AC47" s="169">
        <f ca="1">IF(OR(ISBLANK('MH01'!AB50),ISERROR('MH01'!AB50)),"",'MH01'!AB50)</f>
        <v>178.5</v>
      </c>
      <c r="AD47" s="156" t="str">
        <f ca="1">IF(OR(ISBLANK('MH01'!AC50),ISERROR('MH01'!AC50)),"",'MH01'!AC50)</f>
        <v/>
      </c>
      <c r="AE47" s="169">
        <f ca="1">IF(OR(ISBLANK('MH01'!AD50),ISERROR('MH01'!AD50)),"",'MH01'!AD50)</f>
        <v>0</v>
      </c>
      <c r="AF47" s="169">
        <f ca="1">IF(OR(ISBLANK('MH01'!AE50),ISERROR('MH01'!AE50)),"",'MH01'!AE50)</f>
        <v>22</v>
      </c>
      <c r="AG47" s="169"/>
      <c r="AH47" s="157">
        <f ca="1">IF(OR(ISBLANK('MH01'!AG50),ISERROR('MH01'!AG50)),"",'MH01'!AG50)</f>
        <v>0</v>
      </c>
      <c r="AI47" s="128" t="str">
        <f>IF(OR(ISBLANK('MH01'!AH50),ISERROR('MH01'!AH50)),"",'MH01'!AH50)</f>
        <v/>
      </c>
      <c r="AJ47" s="128" t="str">
        <f>IF(OR(ISBLANK('MH01'!AI50),ISERROR('MH01'!AI50)),"",'MH01'!AI50)</f>
        <v/>
      </c>
      <c r="AK47" s="128" t="str">
        <f>IF(OR(ISBLANK('MH01'!AJ50),ISERROR('MH01'!AJ50)),"",'MH01'!AJ50)</f>
        <v/>
      </c>
      <c r="AL47" s="128" t="str">
        <f>IF(OR(ISBLANK('MH01'!AK50),ISERROR('MH01'!AK50)),"",'MH01'!AK50)</f>
        <v/>
      </c>
      <c r="AM47" s="122" t="str">
        <f>IF(OR(ISBLANK('MH01'!AL50),ISERROR('MH01'!AL50)),"",'MH01'!AL50)</f>
        <v/>
      </c>
      <c r="AN47" s="122" t="str">
        <f>IF(OR(ISBLANK('MH01'!AM50),ISERROR('MH01'!AM50)),"",'MH01'!AM50)</f>
        <v/>
      </c>
      <c r="AO47" s="122" t="str">
        <f>IF(OR(ISBLANK('MH01'!AN50),ISERROR('MH01'!AN50)),"",'MH01'!AN50)</f>
        <v/>
      </c>
      <c r="AP47" s="122" t="str">
        <f>IF(OR(ISBLANK('MH01'!AO50),ISERROR('MH01'!AO50)),"",'MH01'!AO50)</f>
        <v/>
      </c>
      <c r="AQ47" s="122" t="str">
        <f>IF(OR(ISBLANK('MH01'!AP50),ISERROR('MH01'!AP50)),"",'MH01'!AP50)</f>
        <v/>
      </c>
      <c r="AR47" s="122" t="str">
        <f>IF(OR(ISBLANK('MH01'!AQ50),ISERROR('MH01'!AQ50)),"",'MH01'!AQ50)</f>
        <v/>
      </c>
      <c r="AS47" s="122" t="str">
        <f>IF(OR(ISBLANK('MH01'!AR50),ISERROR('MH01'!AR50)),"",'MH01'!AR50)</f>
        <v/>
      </c>
      <c r="AT47" s="122" t="str">
        <f>IF(OR(ISBLANK('MH01'!AS50),ISERROR('MH01'!AS50)),"",'MH01'!AS50)</f>
        <v/>
      </c>
      <c r="AU47" s="122" t="str">
        <f>IF(OR(ISBLANK('MH01'!AT50),ISERROR('MH01'!AT50)),"",'MH01'!AT50)</f>
        <v/>
      </c>
      <c r="AV47" s="122" t="str">
        <f>IF(OR(ISBLANK('MH01'!AU50),ISERROR('MH01'!AU50)),"",'MH01'!AU50)</f>
        <v/>
      </c>
      <c r="AW47" s="122" t="str">
        <f>IF(OR(ISBLANK('MH01'!AV50),ISERROR('MH01'!AV50)),"",'MH01'!AV50)</f>
        <v/>
      </c>
      <c r="AX47" s="122" t="str">
        <f>IF(OR(ISBLANK('MH01'!AW50),ISERROR('MH01'!AW50)),"",'MH01'!AW50)</f>
        <v/>
      </c>
      <c r="AY47" s="122" t="str">
        <f>IF(OR(ISBLANK('MH01'!AX50),ISERROR('MH01'!AX50)),"",'MH01'!AX50)</f>
        <v/>
      </c>
      <c r="AZ47" s="122" t="str">
        <f>IF(OR(ISBLANK('MH01'!AY50),ISERROR('MH01'!AY50)),"",'MH01'!AY50)</f>
        <v/>
      </c>
      <c r="BA47" s="122" t="str">
        <f>IF(OR(ISBLANK('MH01'!AZ50),ISERROR('MH01'!AZ50)),"",'MH01'!AZ50)</f>
        <v/>
      </c>
      <c r="BB47" s="122" t="str">
        <f>IF(OR(ISBLANK('MH01'!BA50),ISERROR('MH01'!BA50)),"",'MH01'!BA50)</f>
        <v/>
      </c>
      <c r="BC47" s="122" t="str">
        <f>IF(OR(ISBLANK('MH01'!BB50),ISERROR('MH01'!BB50)),"",'MH01'!BB50)</f>
        <v/>
      </c>
    </row>
    <row r="48" spans="2:55" ht="12.75" customHeight="1">
      <c r="B48" s="234">
        <f>IF(OR(ISBLANK('MH01'!A51),ISERROR('MH01'!A51)),"",'MH01'!A51)</f>
        <v>44</v>
      </c>
      <c r="C48" s="119"/>
      <c r="D48" s="139" t="str">
        <f>IF(OR(ISBLANK('MH01'!D51),ISERROR('MH01'!D51)),"",'MH01'!D51)</f>
        <v/>
      </c>
      <c r="E48" s="140" t="str">
        <f>IF(OR(ISBLANK('MH01'!E51),ISERROR('MH01'!E51)),"",'MH01'!E51)</f>
        <v/>
      </c>
      <c r="F48" s="141" t="str">
        <f>IF(OR(ISBLANK('MH01'!F51),ISERROR('MH01'!F51)),"",'MH01'!F51)</f>
        <v/>
      </c>
      <c r="G48" s="141"/>
      <c r="H48" s="127" t="str">
        <f>IF(OR(ISBLANK('MH01'!H51),ISERROR('MH01'!H51)),"",'MH01'!H51)</f>
        <v/>
      </c>
      <c r="I48" s="122" t="str">
        <f>IF(OR(ISBLANK('MH01'!I51),ISERROR('MH01'!I51)),"",'MH01'!I51)</f>
        <v/>
      </c>
      <c r="J48" s="126" t="str">
        <f>IF(OR(ISBLANK('MH01'!J51),ISERROR('MH01'!J51)),"",'MH01'!J51)</f>
        <v/>
      </c>
      <c r="K48" s="122" t="str">
        <f>IF(OR(ISBLANK('MH01'!K51),ISERROR('MH01'!K51)),"",'MH01'!K51)</f>
        <v/>
      </c>
      <c r="L48" s="122" t="str">
        <f>IF(OR(ISBLANK('MH01'!L51),ISERROR('MH01'!L51)),"",'MH01'!L51)</f>
        <v/>
      </c>
      <c r="M48" s="122" t="str">
        <f>IF(OR(ISBLANK('MH01'!M51),ISERROR('MH01'!M51)),"",'MH01'!M51)</f>
        <v/>
      </c>
      <c r="N48" s="122" t="str">
        <f>IF(OR(ISBLANK('MH01'!N51),ISERROR('MH01'!N51)),"",'MH01'!N51)</f>
        <v/>
      </c>
      <c r="O48" s="122" t="str">
        <f>IF(OR(ISBLANK('MH01'!O51),ISERROR('MH01'!O51)),"",'MH01'!O51)</f>
        <v/>
      </c>
      <c r="Q48" s="122" t="str">
        <f>IF(OR(ISBLANK('MH01'!P51),ISERROR('MH01'!P51)),"",'MH01'!P51)</f>
        <v/>
      </c>
      <c r="R48" s="166" t="str">
        <f>IF(OR(ISBLANK('MH01'!Q51),ISERROR('MH01'!Q51)),"",'MH01'!Q51)</f>
        <v/>
      </c>
      <c r="S48" s="166" t="str">
        <f>IF(OR(ISBLANK('MH01'!R51),ISERROR('MH01'!R51)),"",'MH01'!R51)</f>
        <v/>
      </c>
      <c r="T48" s="127" t="str">
        <f>IF(OR(ISBLANK('MH01'!S51),ISERROR('MH01'!S51)),"",'MH01'!S51)</f>
        <v/>
      </c>
      <c r="U48" s="127" t="str">
        <f>IF(OR(ISBLANK('MH01'!T51),ISERROR('MH01'!T51)),"",'MH01'!T51)</f>
        <v/>
      </c>
      <c r="V48" s="122" t="str">
        <f>IF(OR(ISBLANK('MH01'!U51),ISERROR('MH01'!U51)),"",'MH01'!U51)</f>
        <v/>
      </c>
      <c r="W48" s="128" t="str">
        <f>IF(OR(ISBLANK('MH01'!V51),ISERROR('MH01'!V51)),"",'MH01'!V51)</f>
        <v/>
      </c>
      <c r="X48" s="122" t="str">
        <f>IF(OR(ISBLANK('MH01'!W51),ISERROR('MH01'!W51)),"",'MH01'!W51)</f>
        <v/>
      </c>
      <c r="Y48" s="169" t="str">
        <f ca="1">IF(OR(ISBLANK('MH01'!X51),ISERROR('MH01'!X51)),"",'MH01'!X51)</f>
        <v/>
      </c>
      <c r="Z48" s="169">
        <f ca="1">IF(OR(ISBLANK('MH01'!Y51),ISERROR('MH01'!Y51)),"",'MH01'!Y51)</f>
        <v>179</v>
      </c>
      <c r="AA48" s="169">
        <f ca="1">IF(OR(ISBLANK('MH01'!Z51),ISERROR('MH01'!Z51)),"",'MH01'!Z51)</f>
        <v>182</v>
      </c>
      <c r="AB48" s="169">
        <f ca="1">IF(OR(ISBLANK('MH01'!AA51),ISERROR('MH01'!AA51)),"",'MH01'!AA51)</f>
        <v>178.5</v>
      </c>
      <c r="AC48" s="169">
        <f ca="1">IF(OR(ISBLANK('MH01'!AB51),ISERROR('MH01'!AB51)),"",'MH01'!AB51)</f>
        <v>182.5</v>
      </c>
      <c r="AD48" s="156" t="str">
        <f ca="1">IF(OR(ISBLANK('MH01'!AC51),ISERROR('MH01'!AC51)),"",'MH01'!AC51)</f>
        <v/>
      </c>
      <c r="AE48" s="169">
        <f ca="1">IF(OR(ISBLANK('MH01'!AD51),ISERROR('MH01'!AD51)),"",'MH01'!AD51)</f>
        <v>0</v>
      </c>
      <c r="AF48" s="169">
        <f ca="1">IF(OR(ISBLANK('MH01'!AE51),ISERROR('MH01'!AE51)),"",'MH01'!AE51)</f>
        <v>22</v>
      </c>
      <c r="AG48" s="169"/>
      <c r="AH48" s="157">
        <f ca="1">IF(OR(ISBLANK('MH01'!AG51),ISERROR('MH01'!AG51)),"",'MH01'!AG51)</f>
        <v>0</v>
      </c>
      <c r="AI48" s="128" t="str">
        <f>IF(OR(ISBLANK('MH01'!AH51),ISERROR('MH01'!AH51)),"",'MH01'!AH51)</f>
        <v/>
      </c>
      <c r="AJ48" s="128" t="str">
        <f>IF(OR(ISBLANK('MH01'!AI51),ISERROR('MH01'!AI51)),"",'MH01'!AI51)</f>
        <v/>
      </c>
      <c r="AK48" s="128" t="str">
        <f>IF(OR(ISBLANK('MH01'!AJ51),ISERROR('MH01'!AJ51)),"",'MH01'!AJ51)</f>
        <v/>
      </c>
      <c r="AL48" s="128" t="str">
        <f>IF(OR(ISBLANK('MH01'!AK51),ISERROR('MH01'!AK51)),"",'MH01'!AK51)</f>
        <v/>
      </c>
      <c r="AM48" s="122" t="str">
        <f>IF(OR(ISBLANK('MH01'!AL51),ISERROR('MH01'!AL51)),"",'MH01'!AL51)</f>
        <v/>
      </c>
      <c r="AN48" s="122" t="str">
        <f>IF(OR(ISBLANK('MH01'!AM51),ISERROR('MH01'!AM51)),"",'MH01'!AM51)</f>
        <v/>
      </c>
      <c r="AO48" s="122" t="str">
        <f>IF(OR(ISBLANK('MH01'!AN51),ISERROR('MH01'!AN51)),"",'MH01'!AN51)</f>
        <v/>
      </c>
      <c r="AP48" s="122" t="str">
        <f>IF(OR(ISBLANK('MH01'!AO51),ISERROR('MH01'!AO51)),"",'MH01'!AO51)</f>
        <v/>
      </c>
      <c r="AQ48" s="122" t="str">
        <f>IF(OR(ISBLANK('MH01'!AP51),ISERROR('MH01'!AP51)),"",'MH01'!AP51)</f>
        <v/>
      </c>
      <c r="AR48" s="122" t="str">
        <f>IF(OR(ISBLANK('MH01'!AQ51),ISERROR('MH01'!AQ51)),"",'MH01'!AQ51)</f>
        <v/>
      </c>
      <c r="AS48" s="122" t="str">
        <f>IF(OR(ISBLANK('MH01'!AR51),ISERROR('MH01'!AR51)),"",'MH01'!AR51)</f>
        <v/>
      </c>
      <c r="AT48" s="122" t="str">
        <f>IF(OR(ISBLANK('MH01'!AS51),ISERROR('MH01'!AS51)),"",'MH01'!AS51)</f>
        <v/>
      </c>
      <c r="AU48" s="122" t="str">
        <f>IF(OR(ISBLANK('MH01'!AT51),ISERROR('MH01'!AT51)),"",'MH01'!AT51)</f>
        <v/>
      </c>
      <c r="AV48" s="122" t="str">
        <f>IF(OR(ISBLANK('MH01'!AU51),ISERROR('MH01'!AU51)),"",'MH01'!AU51)</f>
        <v/>
      </c>
      <c r="AW48" s="122" t="str">
        <f>IF(OR(ISBLANK('MH01'!AV51),ISERROR('MH01'!AV51)),"",'MH01'!AV51)</f>
        <v/>
      </c>
      <c r="AX48" s="122" t="str">
        <f>IF(OR(ISBLANK('MH01'!AW51),ISERROR('MH01'!AW51)),"",'MH01'!AW51)</f>
        <v/>
      </c>
      <c r="AY48" s="122" t="str">
        <f>IF(OR(ISBLANK('MH01'!AX51),ISERROR('MH01'!AX51)),"",'MH01'!AX51)</f>
        <v/>
      </c>
      <c r="AZ48" s="122" t="str">
        <f>IF(OR(ISBLANK('MH01'!AY51),ISERROR('MH01'!AY51)),"",'MH01'!AY51)</f>
        <v/>
      </c>
      <c r="BA48" s="122" t="str">
        <f>IF(OR(ISBLANK('MH01'!AZ51),ISERROR('MH01'!AZ51)),"",'MH01'!AZ51)</f>
        <v/>
      </c>
      <c r="BB48" s="122" t="str">
        <f>IF(OR(ISBLANK('MH01'!BA51),ISERROR('MH01'!BA51)),"",'MH01'!BA51)</f>
        <v/>
      </c>
      <c r="BC48" s="122" t="str">
        <f>IF(OR(ISBLANK('MH01'!BB51),ISERROR('MH01'!BB51)),"",'MH01'!BB51)</f>
        <v/>
      </c>
    </row>
    <row r="49" spans="2:55" ht="12.75" customHeight="1">
      <c r="B49" s="234">
        <f>IF(OR(ISBLANK('MH01'!A52),ISERROR('MH01'!A52)),"",'MH01'!A52)</f>
        <v>45</v>
      </c>
      <c r="C49" s="119"/>
      <c r="D49" s="139" t="str">
        <f>IF(OR(ISBLANK('MH01'!D52),ISERROR('MH01'!D52)),"",'MH01'!D52)</f>
        <v/>
      </c>
      <c r="E49" s="140" t="str">
        <f>IF(OR(ISBLANK('MH01'!E52),ISERROR('MH01'!E52)),"",'MH01'!E52)</f>
        <v/>
      </c>
      <c r="F49" s="141" t="str">
        <f>IF(OR(ISBLANK('MH01'!F52),ISERROR('MH01'!F52)),"",'MH01'!F52)</f>
        <v/>
      </c>
      <c r="G49" s="141"/>
      <c r="H49" s="127" t="str">
        <f>IF(OR(ISBLANK('MH01'!H52),ISERROR('MH01'!H52)),"",'MH01'!H52)</f>
        <v/>
      </c>
      <c r="I49" s="122" t="str">
        <f>IF(OR(ISBLANK('MH01'!I52),ISERROR('MH01'!I52)),"",'MH01'!I52)</f>
        <v/>
      </c>
      <c r="J49" s="126" t="str">
        <f>IF(OR(ISBLANK('MH01'!J52),ISERROR('MH01'!J52)),"",'MH01'!J52)</f>
        <v/>
      </c>
      <c r="K49" s="122" t="str">
        <f>IF(OR(ISBLANK('MH01'!K52),ISERROR('MH01'!K52)),"",'MH01'!K52)</f>
        <v/>
      </c>
      <c r="L49" s="122" t="str">
        <f>IF(OR(ISBLANK('MH01'!L52),ISERROR('MH01'!L52)),"",'MH01'!L52)</f>
        <v/>
      </c>
      <c r="M49" s="122" t="str">
        <f>IF(OR(ISBLANK('MH01'!M52),ISERROR('MH01'!M52)),"",'MH01'!M52)</f>
        <v/>
      </c>
      <c r="N49" s="122" t="str">
        <f>IF(OR(ISBLANK('MH01'!N52),ISERROR('MH01'!N52)),"",'MH01'!N52)</f>
        <v/>
      </c>
      <c r="O49" s="122" t="str">
        <f>IF(OR(ISBLANK('MH01'!O52),ISERROR('MH01'!O52)),"",'MH01'!O52)</f>
        <v/>
      </c>
      <c r="Q49" s="122" t="str">
        <f>IF(OR(ISBLANK('MH01'!P52),ISERROR('MH01'!P52)),"",'MH01'!P52)</f>
        <v/>
      </c>
      <c r="R49" s="166" t="str">
        <f>IF(OR(ISBLANK('MH01'!Q52),ISERROR('MH01'!Q52)),"",'MH01'!Q52)</f>
        <v/>
      </c>
      <c r="S49" s="166" t="str">
        <f>IF(OR(ISBLANK('MH01'!R52),ISERROR('MH01'!R52)),"",'MH01'!R52)</f>
        <v/>
      </c>
      <c r="T49" s="127" t="str">
        <f>IF(OR(ISBLANK('MH01'!S52),ISERROR('MH01'!S52)),"",'MH01'!S52)</f>
        <v/>
      </c>
      <c r="U49" s="127" t="str">
        <f>IF(OR(ISBLANK('MH01'!T52),ISERROR('MH01'!T52)),"",'MH01'!T52)</f>
        <v/>
      </c>
      <c r="V49" s="122" t="str">
        <f>IF(OR(ISBLANK('MH01'!U52),ISERROR('MH01'!U52)),"",'MH01'!U52)</f>
        <v/>
      </c>
      <c r="W49" s="128" t="str">
        <f>IF(OR(ISBLANK('MH01'!V52),ISERROR('MH01'!V52)),"",'MH01'!V52)</f>
        <v/>
      </c>
      <c r="X49" s="122" t="str">
        <f>IF(OR(ISBLANK('MH01'!W52),ISERROR('MH01'!W52)),"",'MH01'!W52)</f>
        <v/>
      </c>
      <c r="Y49" s="169" t="str">
        <f ca="1">IF(OR(ISBLANK('MH01'!X52),ISERROR('MH01'!X52)),"",'MH01'!X52)</f>
        <v/>
      </c>
      <c r="Z49" s="169">
        <f ca="1">IF(OR(ISBLANK('MH01'!Y52),ISERROR('MH01'!Y52)),"",'MH01'!Y52)</f>
        <v>183</v>
      </c>
      <c r="AA49" s="169">
        <f ca="1">IF(OR(ISBLANK('MH01'!Z52),ISERROR('MH01'!Z52)),"",'MH01'!Z52)</f>
        <v>186</v>
      </c>
      <c r="AB49" s="169">
        <f ca="1">IF(OR(ISBLANK('MH01'!AA52),ISERROR('MH01'!AA52)),"",'MH01'!AA52)</f>
        <v>182.5</v>
      </c>
      <c r="AC49" s="169">
        <f ca="1">IF(OR(ISBLANK('MH01'!AB52),ISERROR('MH01'!AB52)),"",'MH01'!AB52)</f>
        <v>186.5</v>
      </c>
      <c r="AD49" s="156" t="str">
        <f ca="1">IF(OR(ISBLANK('MH01'!AC52),ISERROR('MH01'!AC52)),"",'MH01'!AC52)</f>
        <v/>
      </c>
      <c r="AE49" s="169">
        <f ca="1">IF(OR(ISBLANK('MH01'!AD52),ISERROR('MH01'!AD52)),"",'MH01'!AD52)</f>
        <v>0</v>
      </c>
      <c r="AF49" s="169">
        <f ca="1">IF(OR(ISBLANK('MH01'!AE52),ISERROR('MH01'!AE52)),"",'MH01'!AE52)</f>
        <v>22</v>
      </c>
      <c r="AG49" s="169"/>
      <c r="AH49" s="157">
        <f ca="1">IF(OR(ISBLANK('MH01'!AG52),ISERROR('MH01'!AG52)),"",'MH01'!AG52)</f>
        <v>0</v>
      </c>
      <c r="AI49" s="128" t="str">
        <f>IF(OR(ISBLANK('MH01'!AH52),ISERROR('MH01'!AH52)),"",'MH01'!AH52)</f>
        <v/>
      </c>
      <c r="AJ49" s="128" t="str">
        <f>IF(OR(ISBLANK('MH01'!AI52),ISERROR('MH01'!AI52)),"",'MH01'!AI52)</f>
        <v/>
      </c>
      <c r="AK49" s="128" t="str">
        <f>IF(OR(ISBLANK('MH01'!AJ52),ISERROR('MH01'!AJ52)),"",'MH01'!AJ52)</f>
        <v/>
      </c>
      <c r="AL49" s="128" t="str">
        <f>IF(OR(ISBLANK('MH01'!AK52),ISERROR('MH01'!AK52)),"",'MH01'!AK52)</f>
        <v/>
      </c>
      <c r="AM49" s="122" t="str">
        <f>IF(OR(ISBLANK('MH01'!AL52),ISERROR('MH01'!AL52)),"",'MH01'!AL52)</f>
        <v/>
      </c>
      <c r="AN49" s="122" t="str">
        <f>IF(OR(ISBLANK('MH01'!AM52),ISERROR('MH01'!AM52)),"",'MH01'!AM52)</f>
        <v/>
      </c>
      <c r="AO49" s="122" t="str">
        <f>IF(OR(ISBLANK('MH01'!AN52),ISERROR('MH01'!AN52)),"",'MH01'!AN52)</f>
        <v/>
      </c>
      <c r="AP49" s="122" t="str">
        <f>IF(OR(ISBLANK('MH01'!AO52),ISERROR('MH01'!AO52)),"",'MH01'!AO52)</f>
        <v/>
      </c>
      <c r="AQ49" s="122" t="str">
        <f>IF(OR(ISBLANK('MH01'!AP52),ISERROR('MH01'!AP52)),"",'MH01'!AP52)</f>
        <v/>
      </c>
      <c r="AR49" s="122" t="str">
        <f>IF(OR(ISBLANK('MH01'!AQ52),ISERROR('MH01'!AQ52)),"",'MH01'!AQ52)</f>
        <v/>
      </c>
      <c r="AS49" s="122" t="str">
        <f>IF(OR(ISBLANK('MH01'!AR52),ISERROR('MH01'!AR52)),"",'MH01'!AR52)</f>
        <v/>
      </c>
      <c r="AT49" s="122" t="str">
        <f>IF(OR(ISBLANK('MH01'!AS52),ISERROR('MH01'!AS52)),"",'MH01'!AS52)</f>
        <v/>
      </c>
      <c r="AU49" s="122" t="str">
        <f>IF(OR(ISBLANK('MH01'!AT52),ISERROR('MH01'!AT52)),"",'MH01'!AT52)</f>
        <v/>
      </c>
      <c r="AV49" s="122" t="str">
        <f>IF(OR(ISBLANK('MH01'!AU52),ISERROR('MH01'!AU52)),"",'MH01'!AU52)</f>
        <v/>
      </c>
      <c r="AW49" s="122" t="str">
        <f>IF(OR(ISBLANK('MH01'!AV52),ISERROR('MH01'!AV52)),"",'MH01'!AV52)</f>
        <v/>
      </c>
      <c r="AX49" s="122" t="str">
        <f>IF(OR(ISBLANK('MH01'!AW52),ISERROR('MH01'!AW52)),"",'MH01'!AW52)</f>
        <v/>
      </c>
      <c r="AY49" s="122" t="str">
        <f>IF(OR(ISBLANK('MH01'!AX52),ISERROR('MH01'!AX52)),"",'MH01'!AX52)</f>
        <v/>
      </c>
      <c r="AZ49" s="122" t="str">
        <f>IF(OR(ISBLANK('MH01'!AY52),ISERROR('MH01'!AY52)),"",'MH01'!AY52)</f>
        <v/>
      </c>
      <c r="BA49" s="122" t="str">
        <f>IF(OR(ISBLANK('MH01'!AZ52),ISERROR('MH01'!AZ52)),"",'MH01'!AZ52)</f>
        <v/>
      </c>
      <c r="BB49" s="122" t="str">
        <f>IF(OR(ISBLANK('MH01'!BA52),ISERROR('MH01'!BA52)),"",'MH01'!BA52)</f>
        <v/>
      </c>
      <c r="BC49" s="122" t="str">
        <f>IF(OR(ISBLANK('MH01'!BB52),ISERROR('MH01'!BB52)),"",'MH01'!BB52)</f>
        <v/>
      </c>
    </row>
    <row r="50" spans="2:55" ht="12.75" customHeight="1">
      <c r="B50" s="234">
        <f>IF(OR(ISBLANK('MH01'!A53),ISERROR('MH01'!A53)),"",'MH01'!A53)</f>
        <v>46</v>
      </c>
      <c r="C50" s="119"/>
      <c r="D50" s="139" t="str">
        <f>IF(OR(ISBLANK('MH01'!D53),ISERROR('MH01'!D53)),"",'MH01'!D53)</f>
        <v/>
      </c>
      <c r="E50" s="140" t="str">
        <f>IF(OR(ISBLANK('MH01'!E53),ISERROR('MH01'!E53)),"",'MH01'!E53)</f>
        <v/>
      </c>
      <c r="F50" s="141" t="str">
        <f>IF(OR(ISBLANK('MH01'!F53),ISERROR('MH01'!F53)),"",'MH01'!F53)</f>
        <v/>
      </c>
      <c r="G50" s="141"/>
      <c r="H50" s="127" t="str">
        <f>IF(OR(ISBLANK('MH01'!H53),ISERROR('MH01'!H53)),"",'MH01'!H53)</f>
        <v/>
      </c>
      <c r="I50" s="122" t="str">
        <f>IF(OR(ISBLANK('MH01'!I53),ISERROR('MH01'!I53)),"",'MH01'!I53)</f>
        <v/>
      </c>
      <c r="J50" s="126" t="str">
        <f>IF(OR(ISBLANK('MH01'!J53),ISERROR('MH01'!J53)),"",'MH01'!J53)</f>
        <v/>
      </c>
      <c r="K50" s="122" t="str">
        <f>IF(OR(ISBLANK('MH01'!K53),ISERROR('MH01'!K53)),"",'MH01'!K53)</f>
        <v/>
      </c>
      <c r="L50" s="122" t="str">
        <f>IF(OR(ISBLANK('MH01'!L53),ISERROR('MH01'!L53)),"",'MH01'!L53)</f>
        <v/>
      </c>
      <c r="M50" s="122" t="str">
        <f>IF(OR(ISBLANK('MH01'!M53),ISERROR('MH01'!M53)),"",'MH01'!M53)</f>
        <v/>
      </c>
      <c r="N50" s="122" t="str">
        <f>IF(OR(ISBLANK('MH01'!N53),ISERROR('MH01'!N53)),"",'MH01'!N53)</f>
        <v/>
      </c>
      <c r="O50" s="122" t="str">
        <f>IF(OR(ISBLANK('MH01'!O53),ISERROR('MH01'!O53)),"",'MH01'!O53)</f>
        <v/>
      </c>
      <c r="Q50" s="122" t="str">
        <f>IF(OR(ISBLANK('MH01'!P53),ISERROR('MH01'!P53)),"",'MH01'!P53)</f>
        <v/>
      </c>
      <c r="R50" s="166" t="str">
        <f>IF(OR(ISBLANK('MH01'!Q53),ISERROR('MH01'!Q53)),"",'MH01'!Q53)</f>
        <v/>
      </c>
      <c r="S50" s="166" t="str">
        <f>IF(OR(ISBLANK('MH01'!R53),ISERROR('MH01'!R53)),"",'MH01'!R53)</f>
        <v/>
      </c>
      <c r="T50" s="127" t="str">
        <f>IF(OR(ISBLANK('MH01'!S53),ISERROR('MH01'!S53)),"",'MH01'!S53)</f>
        <v/>
      </c>
      <c r="U50" s="127" t="str">
        <f>IF(OR(ISBLANK('MH01'!T53),ISERROR('MH01'!T53)),"",'MH01'!T53)</f>
        <v/>
      </c>
      <c r="V50" s="122" t="str">
        <f>IF(OR(ISBLANK('MH01'!U53),ISERROR('MH01'!U53)),"",'MH01'!U53)</f>
        <v/>
      </c>
      <c r="W50" s="128" t="str">
        <f>IF(OR(ISBLANK('MH01'!V53),ISERROR('MH01'!V53)),"",'MH01'!V53)</f>
        <v/>
      </c>
      <c r="X50" s="122" t="str">
        <f>IF(OR(ISBLANK('MH01'!W53),ISERROR('MH01'!W53)),"",'MH01'!W53)</f>
        <v/>
      </c>
      <c r="Y50" s="169" t="str">
        <f ca="1">IF(OR(ISBLANK('MH01'!X53),ISERROR('MH01'!X53)),"",'MH01'!X53)</f>
        <v/>
      </c>
      <c r="Z50" s="169">
        <f ca="1">IF(OR(ISBLANK('MH01'!Y53),ISERROR('MH01'!Y53)),"",'MH01'!Y53)</f>
        <v>187</v>
      </c>
      <c r="AA50" s="169">
        <f ca="1">IF(OR(ISBLANK('MH01'!Z53),ISERROR('MH01'!Z53)),"",'MH01'!Z53)</f>
        <v>190</v>
      </c>
      <c r="AB50" s="169">
        <f ca="1">IF(OR(ISBLANK('MH01'!AA53),ISERROR('MH01'!AA53)),"",'MH01'!AA53)</f>
        <v>186.5</v>
      </c>
      <c r="AC50" s="169">
        <f ca="1">IF(OR(ISBLANK('MH01'!AB53),ISERROR('MH01'!AB53)),"",'MH01'!AB53)</f>
        <v>190.5</v>
      </c>
      <c r="AD50" s="156" t="str">
        <f ca="1">IF(OR(ISBLANK('MH01'!AC53),ISERROR('MH01'!AC53)),"",'MH01'!AC53)</f>
        <v/>
      </c>
      <c r="AE50" s="169">
        <f ca="1">IF(OR(ISBLANK('MH01'!AD53),ISERROR('MH01'!AD53)),"",'MH01'!AD53)</f>
        <v>0</v>
      </c>
      <c r="AF50" s="169">
        <f ca="1">IF(OR(ISBLANK('MH01'!AE53),ISERROR('MH01'!AE53)),"",'MH01'!AE53)</f>
        <v>22</v>
      </c>
      <c r="AG50" s="169"/>
      <c r="AH50" s="157">
        <f ca="1">IF(OR(ISBLANK('MH01'!AG53),ISERROR('MH01'!AG53)),"",'MH01'!AG53)</f>
        <v>0</v>
      </c>
      <c r="AI50" s="128" t="str">
        <f>IF(OR(ISBLANK('MH01'!AH53),ISERROR('MH01'!AH53)),"",'MH01'!AH53)</f>
        <v/>
      </c>
      <c r="AJ50" s="128" t="str">
        <f>IF(OR(ISBLANK('MH01'!AI53),ISERROR('MH01'!AI53)),"",'MH01'!AI53)</f>
        <v/>
      </c>
      <c r="AK50" s="128" t="str">
        <f>IF(OR(ISBLANK('MH01'!AJ53),ISERROR('MH01'!AJ53)),"",'MH01'!AJ53)</f>
        <v/>
      </c>
      <c r="AL50" s="128" t="str">
        <f>IF(OR(ISBLANK('MH01'!AK53),ISERROR('MH01'!AK53)),"",'MH01'!AK53)</f>
        <v/>
      </c>
      <c r="AM50" s="122" t="str">
        <f>IF(OR(ISBLANK('MH01'!AL53),ISERROR('MH01'!AL53)),"",'MH01'!AL53)</f>
        <v/>
      </c>
      <c r="AN50" s="122" t="str">
        <f>IF(OR(ISBLANK('MH01'!AM53),ISERROR('MH01'!AM53)),"",'MH01'!AM53)</f>
        <v/>
      </c>
      <c r="AO50" s="122" t="str">
        <f>IF(OR(ISBLANK('MH01'!AN53),ISERROR('MH01'!AN53)),"",'MH01'!AN53)</f>
        <v/>
      </c>
      <c r="AP50" s="122" t="str">
        <f>IF(OR(ISBLANK('MH01'!AO53),ISERROR('MH01'!AO53)),"",'MH01'!AO53)</f>
        <v/>
      </c>
      <c r="AQ50" s="122" t="str">
        <f>IF(OR(ISBLANK('MH01'!AP53),ISERROR('MH01'!AP53)),"",'MH01'!AP53)</f>
        <v/>
      </c>
      <c r="AR50" s="122" t="str">
        <f>IF(OR(ISBLANK('MH01'!AQ53),ISERROR('MH01'!AQ53)),"",'MH01'!AQ53)</f>
        <v/>
      </c>
      <c r="AS50" s="122" t="str">
        <f>IF(OR(ISBLANK('MH01'!AR53),ISERROR('MH01'!AR53)),"",'MH01'!AR53)</f>
        <v/>
      </c>
      <c r="AT50" s="122" t="str">
        <f>IF(OR(ISBLANK('MH01'!AS53),ISERROR('MH01'!AS53)),"",'MH01'!AS53)</f>
        <v/>
      </c>
      <c r="AU50" s="122" t="str">
        <f>IF(OR(ISBLANK('MH01'!AT53),ISERROR('MH01'!AT53)),"",'MH01'!AT53)</f>
        <v/>
      </c>
      <c r="AV50" s="122" t="str">
        <f>IF(OR(ISBLANK('MH01'!AU53),ISERROR('MH01'!AU53)),"",'MH01'!AU53)</f>
        <v/>
      </c>
      <c r="AW50" s="122" t="str">
        <f>IF(OR(ISBLANK('MH01'!AV53),ISERROR('MH01'!AV53)),"",'MH01'!AV53)</f>
        <v/>
      </c>
      <c r="AX50" s="122" t="str">
        <f>IF(OR(ISBLANK('MH01'!AW53),ISERROR('MH01'!AW53)),"",'MH01'!AW53)</f>
        <v/>
      </c>
      <c r="AY50" s="122" t="str">
        <f>IF(OR(ISBLANK('MH01'!AX53),ISERROR('MH01'!AX53)),"",'MH01'!AX53)</f>
        <v/>
      </c>
      <c r="AZ50" s="122" t="str">
        <f>IF(OR(ISBLANK('MH01'!AY53),ISERROR('MH01'!AY53)),"",'MH01'!AY53)</f>
        <v/>
      </c>
      <c r="BA50" s="122" t="str">
        <f>IF(OR(ISBLANK('MH01'!AZ53),ISERROR('MH01'!AZ53)),"",'MH01'!AZ53)</f>
        <v/>
      </c>
      <c r="BB50" s="122" t="str">
        <f>IF(OR(ISBLANK('MH01'!BA53),ISERROR('MH01'!BA53)),"",'MH01'!BA53)</f>
        <v/>
      </c>
      <c r="BC50" s="122" t="str">
        <f>IF(OR(ISBLANK('MH01'!BB53),ISERROR('MH01'!BB53)),"",'MH01'!BB53)</f>
        <v/>
      </c>
    </row>
    <row r="51" spans="2:55" ht="12.75" customHeight="1">
      <c r="B51" s="234">
        <f>IF(OR(ISBLANK('MH01'!A54),ISERROR('MH01'!A54)),"",'MH01'!A54)</f>
        <v>47</v>
      </c>
      <c r="C51" s="119"/>
      <c r="D51" s="139" t="str">
        <f>IF(OR(ISBLANK('MH01'!D54),ISERROR('MH01'!D54)),"",'MH01'!D54)</f>
        <v/>
      </c>
      <c r="E51" s="140" t="str">
        <f>IF(OR(ISBLANK('MH01'!E54),ISERROR('MH01'!E54)),"",'MH01'!E54)</f>
        <v/>
      </c>
      <c r="F51" s="141" t="str">
        <f>IF(OR(ISBLANK('MH01'!F54),ISERROR('MH01'!F54)),"",'MH01'!F54)</f>
        <v/>
      </c>
      <c r="G51" s="141"/>
      <c r="H51" s="127" t="str">
        <f>IF(OR(ISBLANK('MH01'!H54),ISERROR('MH01'!H54)),"",'MH01'!H54)</f>
        <v/>
      </c>
      <c r="I51" s="122" t="str">
        <f>IF(OR(ISBLANK('MH01'!I54),ISERROR('MH01'!I54)),"",'MH01'!I54)</f>
        <v/>
      </c>
      <c r="J51" s="126" t="str">
        <f>IF(OR(ISBLANK('MH01'!J54),ISERROR('MH01'!J54)),"",'MH01'!J54)</f>
        <v/>
      </c>
      <c r="K51" s="122" t="str">
        <f>IF(OR(ISBLANK('MH01'!K54),ISERROR('MH01'!K54)),"",'MH01'!K54)</f>
        <v/>
      </c>
      <c r="L51" s="122" t="str">
        <f>IF(OR(ISBLANK('MH01'!L54),ISERROR('MH01'!L54)),"",'MH01'!L54)</f>
        <v/>
      </c>
      <c r="M51" s="122" t="str">
        <f>IF(OR(ISBLANK('MH01'!M54),ISERROR('MH01'!M54)),"",'MH01'!M54)</f>
        <v/>
      </c>
      <c r="N51" s="122" t="str">
        <f>IF(OR(ISBLANK('MH01'!N54),ISERROR('MH01'!N54)),"",'MH01'!N54)</f>
        <v/>
      </c>
      <c r="O51" s="122" t="str">
        <f>IF(OR(ISBLANK('MH01'!O54),ISERROR('MH01'!O54)),"",'MH01'!O54)</f>
        <v/>
      </c>
      <c r="Q51" s="122" t="str">
        <f>IF(OR(ISBLANK('MH01'!P54),ISERROR('MH01'!P54)),"",'MH01'!P54)</f>
        <v/>
      </c>
      <c r="R51" s="166" t="str">
        <f>IF(OR(ISBLANK('MH01'!Q54),ISERROR('MH01'!Q54)),"",'MH01'!Q54)</f>
        <v/>
      </c>
      <c r="S51" s="166" t="str">
        <f>IF(OR(ISBLANK('MH01'!R54),ISERROR('MH01'!R54)),"",'MH01'!R54)</f>
        <v/>
      </c>
      <c r="T51" s="127" t="str">
        <f>IF(OR(ISBLANK('MH01'!S54),ISERROR('MH01'!S54)),"",'MH01'!S54)</f>
        <v/>
      </c>
      <c r="U51" s="127" t="str">
        <f>IF(OR(ISBLANK('MH01'!T54),ISERROR('MH01'!T54)),"",'MH01'!T54)</f>
        <v/>
      </c>
      <c r="V51" s="122" t="str">
        <f>IF(OR(ISBLANK('MH01'!U54),ISERROR('MH01'!U54)),"",'MH01'!U54)</f>
        <v/>
      </c>
      <c r="W51" s="128" t="str">
        <f>IF(OR(ISBLANK('MH01'!V54),ISERROR('MH01'!V54)),"",'MH01'!V54)</f>
        <v/>
      </c>
      <c r="X51" s="122" t="str">
        <f>IF(OR(ISBLANK('MH01'!W54),ISERROR('MH01'!W54)),"",'MH01'!W54)</f>
        <v/>
      </c>
      <c r="Y51" s="169" t="str">
        <f ca="1">IF(OR(ISBLANK('MH01'!X54),ISERROR('MH01'!X54)),"",'MH01'!X54)</f>
        <v/>
      </c>
      <c r="Z51" s="169">
        <f ca="1">IF(OR(ISBLANK('MH01'!Y54),ISERROR('MH01'!Y54)),"",'MH01'!Y54)</f>
        <v>191</v>
      </c>
      <c r="AA51" s="169">
        <f ca="1">IF(OR(ISBLANK('MH01'!Z54),ISERROR('MH01'!Z54)),"",'MH01'!Z54)</f>
        <v>194</v>
      </c>
      <c r="AB51" s="169">
        <f ca="1">IF(OR(ISBLANK('MH01'!AA54),ISERROR('MH01'!AA54)),"",'MH01'!AA54)</f>
        <v>190.5</v>
      </c>
      <c r="AC51" s="169">
        <f ca="1">IF(OR(ISBLANK('MH01'!AB54),ISERROR('MH01'!AB54)),"",'MH01'!AB54)</f>
        <v>194.5</v>
      </c>
      <c r="AD51" s="156" t="str">
        <f ca="1">IF(OR(ISBLANK('MH01'!AC54),ISERROR('MH01'!AC54)),"",'MH01'!AC54)</f>
        <v/>
      </c>
      <c r="AE51" s="169">
        <f ca="1">IF(OR(ISBLANK('MH01'!AD54),ISERROR('MH01'!AD54)),"",'MH01'!AD54)</f>
        <v>0</v>
      </c>
      <c r="AF51" s="169">
        <f ca="1">IF(OR(ISBLANK('MH01'!AE54),ISERROR('MH01'!AE54)),"",'MH01'!AE54)</f>
        <v>22</v>
      </c>
      <c r="AG51" s="169"/>
      <c r="AH51" s="157">
        <f ca="1">IF(OR(ISBLANK('MH01'!AG54),ISERROR('MH01'!AG54)),"",'MH01'!AG54)</f>
        <v>0</v>
      </c>
      <c r="AI51" s="128" t="str">
        <f>IF(OR(ISBLANK('MH01'!AH54),ISERROR('MH01'!AH54)),"",'MH01'!AH54)</f>
        <v/>
      </c>
      <c r="AJ51" s="128" t="str">
        <f>IF(OR(ISBLANK('MH01'!AI54),ISERROR('MH01'!AI54)),"",'MH01'!AI54)</f>
        <v/>
      </c>
      <c r="AK51" s="128" t="str">
        <f>IF(OR(ISBLANK('MH01'!AJ54),ISERROR('MH01'!AJ54)),"",'MH01'!AJ54)</f>
        <v/>
      </c>
      <c r="AL51" s="128" t="str">
        <f>IF(OR(ISBLANK('MH01'!AK54),ISERROR('MH01'!AK54)),"",'MH01'!AK54)</f>
        <v/>
      </c>
      <c r="AM51" s="122" t="str">
        <f>IF(OR(ISBLANK('MH01'!AL54),ISERROR('MH01'!AL54)),"",'MH01'!AL54)</f>
        <v/>
      </c>
      <c r="AN51" s="122" t="str">
        <f>IF(OR(ISBLANK('MH01'!AM54),ISERROR('MH01'!AM54)),"",'MH01'!AM54)</f>
        <v/>
      </c>
      <c r="AO51" s="122" t="str">
        <f>IF(OR(ISBLANK('MH01'!AN54),ISERROR('MH01'!AN54)),"",'MH01'!AN54)</f>
        <v/>
      </c>
      <c r="AP51" s="122" t="str">
        <f>IF(OR(ISBLANK('MH01'!AO54),ISERROR('MH01'!AO54)),"",'MH01'!AO54)</f>
        <v/>
      </c>
      <c r="AQ51" s="122" t="str">
        <f>IF(OR(ISBLANK('MH01'!AP54),ISERROR('MH01'!AP54)),"",'MH01'!AP54)</f>
        <v/>
      </c>
      <c r="AR51" s="122" t="str">
        <f>IF(OR(ISBLANK('MH01'!AQ54),ISERROR('MH01'!AQ54)),"",'MH01'!AQ54)</f>
        <v/>
      </c>
      <c r="AS51" s="122" t="str">
        <f>IF(OR(ISBLANK('MH01'!AR54),ISERROR('MH01'!AR54)),"",'MH01'!AR54)</f>
        <v/>
      </c>
      <c r="AT51" s="122" t="str">
        <f>IF(OR(ISBLANK('MH01'!AS54),ISERROR('MH01'!AS54)),"",'MH01'!AS54)</f>
        <v/>
      </c>
      <c r="AU51" s="122" t="str">
        <f>IF(OR(ISBLANK('MH01'!AT54),ISERROR('MH01'!AT54)),"",'MH01'!AT54)</f>
        <v/>
      </c>
      <c r="AV51" s="122" t="str">
        <f>IF(OR(ISBLANK('MH01'!AU54),ISERROR('MH01'!AU54)),"",'MH01'!AU54)</f>
        <v/>
      </c>
      <c r="AW51" s="122" t="str">
        <f>IF(OR(ISBLANK('MH01'!AV54),ISERROR('MH01'!AV54)),"",'MH01'!AV54)</f>
        <v/>
      </c>
      <c r="AX51" s="122" t="str">
        <f>IF(OR(ISBLANK('MH01'!AW54),ISERROR('MH01'!AW54)),"",'MH01'!AW54)</f>
        <v/>
      </c>
      <c r="AY51" s="122" t="str">
        <f>IF(OR(ISBLANK('MH01'!AX54),ISERROR('MH01'!AX54)),"",'MH01'!AX54)</f>
        <v/>
      </c>
      <c r="AZ51" s="122" t="str">
        <f>IF(OR(ISBLANK('MH01'!AY54),ISERROR('MH01'!AY54)),"",'MH01'!AY54)</f>
        <v/>
      </c>
      <c r="BA51" s="122" t="str">
        <f>IF(OR(ISBLANK('MH01'!AZ54),ISERROR('MH01'!AZ54)),"",'MH01'!AZ54)</f>
        <v/>
      </c>
      <c r="BB51" s="122" t="str">
        <f>IF(OR(ISBLANK('MH01'!BA54),ISERROR('MH01'!BA54)),"",'MH01'!BA54)</f>
        <v/>
      </c>
      <c r="BC51" s="122" t="str">
        <f>IF(OR(ISBLANK('MH01'!BB54),ISERROR('MH01'!BB54)),"",'MH01'!BB54)</f>
        <v/>
      </c>
    </row>
    <row r="52" spans="2:55" ht="12.75" customHeight="1">
      <c r="B52" s="234">
        <f>IF(OR(ISBLANK('MH01'!A55),ISERROR('MH01'!A55)),"",'MH01'!A55)</f>
        <v>48</v>
      </c>
      <c r="C52" s="119"/>
      <c r="D52" s="139" t="str">
        <f>IF(OR(ISBLANK('MH01'!D55),ISERROR('MH01'!D55)),"",'MH01'!D55)</f>
        <v/>
      </c>
      <c r="E52" s="140" t="str">
        <f>IF(OR(ISBLANK('MH01'!E55),ISERROR('MH01'!E55)),"",'MH01'!E55)</f>
        <v/>
      </c>
      <c r="F52" s="141" t="str">
        <f>IF(OR(ISBLANK('MH01'!F55),ISERROR('MH01'!F55)),"",'MH01'!F55)</f>
        <v/>
      </c>
      <c r="G52" s="141"/>
      <c r="H52" s="127" t="str">
        <f>IF(OR(ISBLANK('MH01'!H55),ISERROR('MH01'!H55)),"",'MH01'!H55)</f>
        <v/>
      </c>
      <c r="I52" s="122" t="str">
        <f>IF(OR(ISBLANK('MH01'!I55),ISERROR('MH01'!I55)),"",'MH01'!I55)</f>
        <v/>
      </c>
      <c r="J52" s="126" t="str">
        <f>IF(OR(ISBLANK('MH01'!J55),ISERROR('MH01'!J55)),"",'MH01'!J55)</f>
        <v/>
      </c>
      <c r="K52" s="122" t="str">
        <f>IF(OR(ISBLANK('MH01'!K55),ISERROR('MH01'!K55)),"",'MH01'!K55)</f>
        <v/>
      </c>
      <c r="L52" s="122" t="str">
        <f>IF(OR(ISBLANK('MH01'!L55),ISERROR('MH01'!L55)),"",'MH01'!L55)</f>
        <v/>
      </c>
      <c r="M52" s="122" t="str">
        <f>IF(OR(ISBLANK('MH01'!M55),ISERROR('MH01'!M55)),"",'MH01'!M55)</f>
        <v/>
      </c>
      <c r="N52" s="196" t="str">
        <f>IF(OR(ISBLANK('MH01'!N55),ISERROR('MH01'!N55)),"",'MH01'!N55)</f>
        <v/>
      </c>
      <c r="O52" s="166" t="str">
        <f>IF(OR(ISBLANK('MH01'!O55),ISERROR('MH01'!O55)),"",'MH01'!O55)</f>
        <v/>
      </c>
      <c r="P52" s="166"/>
      <c r="Q52" s="166" t="str">
        <f>IF(OR(ISBLANK('MH01'!P55),ISERROR('MH01'!P55)),"",'MH01'!P55)</f>
        <v/>
      </c>
      <c r="R52" s="166" t="str">
        <f>IF(OR(ISBLANK('MH01'!Q55),ISERROR('MH01'!Q55)),"",'MH01'!Q55)</f>
        <v/>
      </c>
      <c r="S52" s="166" t="str">
        <f>IF(OR(ISBLANK('MH01'!R55),ISERROR('MH01'!R55)),"",'MH01'!R55)</f>
        <v/>
      </c>
      <c r="T52" s="127" t="str">
        <f>IF(OR(ISBLANK('MH01'!S55),ISERROR('MH01'!S55)),"",'MH01'!S55)</f>
        <v/>
      </c>
      <c r="U52" s="127" t="str">
        <f>IF(OR(ISBLANK('MH01'!T55),ISERROR('MH01'!T55)),"",'MH01'!T55)</f>
        <v/>
      </c>
      <c r="V52" s="122" t="str">
        <f>IF(OR(ISBLANK('MH01'!U55),ISERROR('MH01'!U55)),"",'MH01'!U55)</f>
        <v/>
      </c>
      <c r="W52" s="128" t="str">
        <f>IF(OR(ISBLANK('MH01'!V55),ISERROR('MH01'!V55)),"",'MH01'!V55)</f>
        <v/>
      </c>
      <c r="X52" s="122" t="str">
        <f>IF(OR(ISBLANK('MH01'!W55),ISERROR('MH01'!W55)),"",'MH01'!W55)</f>
        <v/>
      </c>
      <c r="Y52" s="169" t="str">
        <f ca="1">IF(OR(ISBLANK('MH01'!X55),ISERROR('MH01'!X55)),"",'MH01'!X55)</f>
        <v/>
      </c>
      <c r="Z52" s="169">
        <f ca="1">IF(OR(ISBLANK('MH01'!Y55),ISERROR('MH01'!Y55)),"",'MH01'!Y55)</f>
        <v>195</v>
      </c>
      <c r="AA52" s="169">
        <f ca="1">IF(OR(ISBLANK('MH01'!Z55),ISERROR('MH01'!Z55)),"",'MH01'!Z55)</f>
        <v>198</v>
      </c>
      <c r="AB52" s="169">
        <f ca="1">IF(OR(ISBLANK('MH01'!AA55),ISERROR('MH01'!AA55)),"",'MH01'!AA55)</f>
        <v>194.5</v>
      </c>
      <c r="AC52" s="169">
        <f ca="1">IF(OR(ISBLANK('MH01'!AB55),ISERROR('MH01'!AB55)),"",'MH01'!AB55)</f>
        <v>198.5</v>
      </c>
      <c r="AD52" s="156" t="str">
        <f ca="1">IF(OR(ISBLANK('MH01'!AC55),ISERROR('MH01'!AC55)),"",'MH01'!AC55)</f>
        <v/>
      </c>
      <c r="AE52" s="169">
        <f ca="1">IF(OR(ISBLANK('MH01'!AD55),ISERROR('MH01'!AD55)),"",'MH01'!AD55)</f>
        <v>0</v>
      </c>
      <c r="AF52" s="169">
        <f ca="1">IF(OR(ISBLANK('MH01'!AE55),ISERROR('MH01'!AE55)),"",'MH01'!AE55)</f>
        <v>22</v>
      </c>
      <c r="AG52" s="169"/>
      <c r="AH52" s="157">
        <f ca="1">IF(OR(ISBLANK('MH01'!AG55),ISERROR('MH01'!AG55)),"",'MH01'!AG55)</f>
        <v>0</v>
      </c>
      <c r="AI52" s="128" t="str">
        <f>IF(OR(ISBLANK('MH01'!AH55),ISERROR('MH01'!AH55)),"",'MH01'!AH55)</f>
        <v/>
      </c>
      <c r="AJ52" s="128" t="str">
        <f>IF(OR(ISBLANK('MH01'!AI55),ISERROR('MH01'!AI55)),"",'MH01'!AI55)</f>
        <v/>
      </c>
      <c r="AK52" s="128" t="str">
        <f>IF(OR(ISBLANK('MH01'!AJ55),ISERROR('MH01'!AJ55)),"",'MH01'!AJ55)</f>
        <v/>
      </c>
      <c r="AL52" s="128" t="str">
        <f>IF(OR(ISBLANK('MH01'!AK55),ISERROR('MH01'!AK55)),"",'MH01'!AK55)</f>
        <v/>
      </c>
      <c r="AM52" s="122" t="str">
        <f>IF(OR(ISBLANK('MH01'!AL55),ISERROR('MH01'!AL55)),"",'MH01'!AL55)</f>
        <v/>
      </c>
      <c r="AN52" s="122" t="str">
        <f>IF(OR(ISBLANK('MH01'!AM55),ISERROR('MH01'!AM55)),"",'MH01'!AM55)</f>
        <v/>
      </c>
      <c r="AO52" s="122" t="str">
        <f>IF(OR(ISBLANK('MH01'!AN55),ISERROR('MH01'!AN55)),"",'MH01'!AN55)</f>
        <v/>
      </c>
      <c r="AP52" s="122" t="str">
        <f>IF(OR(ISBLANK('MH01'!AO55),ISERROR('MH01'!AO55)),"",'MH01'!AO55)</f>
        <v/>
      </c>
      <c r="AQ52" s="122" t="str">
        <f>IF(OR(ISBLANK('MH01'!AP55),ISERROR('MH01'!AP55)),"",'MH01'!AP55)</f>
        <v/>
      </c>
      <c r="AR52" s="122" t="str">
        <f>IF(OR(ISBLANK('MH01'!AQ55),ISERROR('MH01'!AQ55)),"",'MH01'!AQ55)</f>
        <v/>
      </c>
      <c r="AS52" s="122" t="str">
        <f>IF(OR(ISBLANK('MH01'!AR55),ISERROR('MH01'!AR55)),"",'MH01'!AR55)</f>
        <v/>
      </c>
      <c r="AT52" s="122" t="str">
        <f>IF(OR(ISBLANK('MH01'!AS55),ISERROR('MH01'!AS55)),"",'MH01'!AS55)</f>
        <v/>
      </c>
      <c r="AU52" s="122" t="str">
        <f>IF(OR(ISBLANK('MH01'!AT55),ISERROR('MH01'!AT55)),"",'MH01'!AT55)</f>
        <v/>
      </c>
      <c r="AV52" s="122" t="str">
        <f>IF(OR(ISBLANK('MH01'!AU55),ISERROR('MH01'!AU55)),"",'MH01'!AU55)</f>
        <v/>
      </c>
      <c r="AW52" s="122" t="str">
        <f>IF(OR(ISBLANK('MH01'!AV55),ISERROR('MH01'!AV55)),"",'MH01'!AV55)</f>
        <v/>
      </c>
      <c r="AX52" s="122" t="str">
        <f>IF(OR(ISBLANK('MH01'!AW55),ISERROR('MH01'!AW55)),"",'MH01'!AW55)</f>
        <v/>
      </c>
      <c r="AY52" s="122" t="str">
        <f>IF(OR(ISBLANK('MH01'!AX55),ISERROR('MH01'!AX55)),"",'MH01'!AX55)</f>
        <v/>
      </c>
      <c r="AZ52" s="122" t="str">
        <f>IF(OR(ISBLANK('MH01'!AY55),ISERROR('MH01'!AY55)),"",'MH01'!AY55)</f>
        <v/>
      </c>
      <c r="BA52" s="122" t="str">
        <f>IF(OR(ISBLANK('MH01'!AZ55),ISERROR('MH01'!AZ55)),"",'MH01'!AZ55)</f>
        <v/>
      </c>
      <c r="BB52" s="122" t="str">
        <f>IF(OR(ISBLANK('MH01'!BA55),ISERROR('MH01'!BA55)),"",'MH01'!BA55)</f>
        <v/>
      </c>
      <c r="BC52" s="122" t="str">
        <f>IF(OR(ISBLANK('MH01'!BB55),ISERROR('MH01'!BB55)),"",'MH01'!BB55)</f>
        <v/>
      </c>
    </row>
    <row r="53" spans="2:55" ht="12.75" customHeight="1">
      <c r="B53" s="234">
        <f>IF(OR(ISBLANK('MH01'!A56),ISERROR('MH01'!A56)),"",'MH01'!A56)</f>
        <v>49</v>
      </c>
      <c r="C53" s="119"/>
      <c r="D53" s="139" t="str">
        <f>IF(OR(ISBLANK('MH01'!D56),ISERROR('MH01'!D56)),"",'MH01'!D56)</f>
        <v/>
      </c>
      <c r="E53" s="140" t="str">
        <f>IF(OR(ISBLANK('MH01'!E56),ISERROR('MH01'!E56)),"",'MH01'!E56)</f>
        <v/>
      </c>
      <c r="F53" s="141" t="str">
        <f>IF(OR(ISBLANK('MH01'!F56),ISERROR('MH01'!F56)),"",'MH01'!F56)</f>
        <v/>
      </c>
      <c r="G53" s="141"/>
      <c r="H53" s="127" t="str">
        <f>IF(OR(ISBLANK('MH01'!H56),ISERROR('MH01'!H56)),"",'MH01'!H56)</f>
        <v/>
      </c>
      <c r="I53" s="122" t="str">
        <f>IF(OR(ISBLANK('MH01'!I56),ISERROR('MH01'!I56)),"",'MH01'!I56)</f>
        <v/>
      </c>
      <c r="J53" s="126" t="str">
        <f>IF(OR(ISBLANK('MH01'!J56),ISERROR('MH01'!J56)),"",'MH01'!J56)</f>
        <v/>
      </c>
      <c r="K53" s="122" t="str">
        <f>IF(OR(ISBLANK('MH01'!K56),ISERROR('MH01'!K56)),"",'MH01'!K56)</f>
        <v/>
      </c>
      <c r="L53" s="122" t="str">
        <f>IF(OR(ISBLANK('MH01'!L56),ISERROR('MH01'!L56)),"",'MH01'!L56)</f>
        <v/>
      </c>
      <c r="M53" s="122" t="str">
        <f>IF(OR(ISBLANK('MH01'!M56),ISERROR('MH01'!M56)),"",'MH01'!M56)</f>
        <v/>
      </c>
      <c r="N53" s="196" t="str">
        <f>IF(OR(ISBLANK('MH01'!N56),ISERROR('MH01'!N56)),"",'MH01'!N56)</f>
        <v/>
      </c>
      <c r="O53" s="166" t="str">
        <f>IF(OR(ISBLANK('MH01'!O56),ISERROR('MH01'!O56)),"",'MH01'!O56)</f>
        <v/>
      </c>
      <c r="P53" s="166"/>
      <c r="Q53" s="166" t="str">
        <f>IF(OR(ISBLANK('MH01'!P56),ISERROR('MH01'!P56)),"",'MH01'!P56)</f>
        <v/>
      </c>
      <c r="R53" s="166" t="str">
        <f>IF(OR(ISBLANK('MH01'!Q56),ISERROR('MH01'!Q56)),"",'MH01'!Q56)</f>
        <v/>
      </c>
      <c r="S53" s="166" t="str">
        <f>IF(OR(ISBLANK('MH01'!R56),ISERROR('MH01'!R56)),"",'MH01'!R56)</f>
        <v/>
      </c>
      <c r="T53" s="127" t="str">
        <f>IF(OR(ISBLANK('MH01'!S56),ISERROR('MH01'!S56)),"",'MH01'!S56)</f>
        <v/>
      </c>
      <c r="U53" s="127" t="str">
        <f>IF(OR(ISBLANK('MH01'!T56),ISERROR('MH01'!T56)),"",'MH01'!T56)</f>
        <v/>
      </c>
      <c r="V53" s="122" t="str">
        <f>IF(OR(ISBLANK('MH01'!U56),ISERROR('MH01'!U56)),"",'MH01'!U56)</f>
        <v/>
      </c>
      <c r="W53" s="128" t="str">
        <f>IF(OR(ISBLANK('MH01'!V56),ISERROR('MH01'!V56)),"",'MH01'!V56)</f>
        <v/>
      </c>
      <c r="X53" s="122" t="str">
        <f>IF(OR(ISBLANK('MH01'!W56),ISERROR('MH01'!W56)),"",'MH01'!W56)</f>
        <v/>
      </c>
      <c r="Y53" s="169" t="str">
        <f ca="1">IF(OR(ISBLANK('MH01'!X56),ISERROR('MH01'!X56)),"",'MH01'!X56)</f>
        <v/>
      </c>
      <c r="Z53" s="169">
        <f ca="1">IF(OR(ISBLANK('MH01'!Y56),ISERROR('MH01'!Y56)),"",'MH01'!Y56)</f>
        <v>199</v>
      </c>
      <c r="AA53" s="169">
        <f ca="1">IF(OR(ISBLANK('MH01'!Z56),ISERROR('MH01'!Z56)),"",'MH01'!Z56)</f>
        <v>202</v>
      </c>
      <c r="AB53" s="169">
        <f ca="1">IF(OR(ISBLANK('MH01'!AA56),ISERROR('MH01'!AA56)),"",'MH01'!AA56)</f>
        <v>198.5</v>
      </c>
      <c r="AC53" s="169">
        <f ca="1">IF(OR(ISBLANK('MH01'!AB56),ISERROR('MH01'!AB56)),"",'MH01'!AB56)</f>
        <v>202.5</v>
      </c>
      <c r="AD53" s="156" t="str">
        <f ca="1">IF(OR(ISBLANK('MH01'!AC56),ISERROR('MH01'!AC56)),"",'MH01'!AC56)</f>
        <v/>
      </c>
      <c r="AE53" s="169">
        <f ca="1">IF(OR(ISBLANK('MH01'!AD56),ISERROR('MH01'!AD56)),"",'MH01'!AD56)</f>
        <v>0</v>
      </c>
      <c r="AF53" s="169">
        <f ca="1">IF(OR(ISBLANK('MH01'!AE56),ISERROR('MH01'!AE56)),"",'MH01'!AE56)</f>
        <v>22</v>
      </c>
      <c r="AG53" s="169"/>
      <c r="AH53" s="157">
        <f ca="1">IF(OR(ISBLANK('MH01'!AG56),ISERROR('MH01'!AG56)),"",'MH01'!AG56)</f>
        <v>0</v>
      </c>
      <c r="AI53" s="128" t="str">
        <f>IF(OR(ISBLANK('MH01'!AH56),ISERROR('MH01'!AH56)),"",'MH01'!AH56)</f>
        <v/>
      </c>
      <c r="AJ53" s="128" t="str">
        <f>IF(OR(ISBLANK('MH01'!AI56),ISERROR('MH01'!AI56)),"",'MH01'!AI56)</f>
        <v/>
      </c>
      <c r="AK53" s="128" t="str">
        <f>IF(OR(ISBLANK('MH01'!AJ56),ISERROR('MH01'!AJ56)),"",'MH01'!AJ56)</f>
        <v/>
      </c>
      <c r="AL53" s="128" t="str">
        <f>IF(OR(ISBLANK('MH01'!AK56),ISERROR('MH01'!AK56)),"",'MH01'!AK56)</f>
        <v/>
      </c>
      <c r="AM53" s="122" t="str">
        <f>IF(OR(ISBLANK('MH01'!AL56),ISERROR('MH01'!AL56)),"",'MH01'!AL56)</f>
        <v/>
      </c>
      <c r="AN53" s="122" t="str">
        <f>IF(OR(ISBLANK('MH01'!AM56),ISERROR('MH01'!AM56)),"",'MH01'!AM56)</f>
        <v/>
      </c>
      <c r="AO53" s="122" t="str">
        <f>IF(OR(ISBLANK('MH01'!AN56),ISERROR('MH01'!AN56)),"",'MH01'!AN56)</f>
        <v/>
      </c>
      <c r="AP53" s="122" t="str">
        <f>IF(OR(ISBLANK('MH01'!AO56),ISERROR('MH01'!AO56)),"",'MH01'!AO56)</f>
        <v/>
      </c>
      <c r="AQ53" s="122" t="str">
        <f>IF(OR(ISBLANK('MH01'!AP56),ISERROR('MH01'!AP56)),"",'MH01'!AP56)</f>
        <v/>
      </c>
      <c r="AR53" s="122" t="str">
        <f>IF(OR(ISBLANK('MH01'!AQ56),ISERROR('MH01'!AQ56)),"",'MH01'!AQ56)</f>
        <v/>
      </c>
      <c r="AS53" s="122" t="str">
        <f>IF(OR(ISBLANK('MH01'!AR56),ISERROR('MH01'!AR56)),"",'MH01'!AR56)</f>
        <v/>
      </c>
      <c r="AT53" s="122" t="str">
        <f>IF(OR(ISBLANK('MH01'!AS56),ISERROR('MH01'!AS56)),"",'MH01'!AS56)</f>
        <v/>
      </c>
      <c r="AU53" s="122" t="str">
        <f>IF(OR(ISBLANK('MH01'!AT56),ISERROR('MH01'!AT56)),"",'MH01'!AT56)</f>
        <v/>
      </c>
      <c r="AV53" s="122" t="str">
        <f>IF(OR(ISBLANK('MH01'!AU56),ISERROR('MH01'!AU56)),"",'MH01'!AU56)</f>
        <v/>
      </c>
      <c r="AW53" s="122" t="str">
        <f>IF(OR(ISBLANK('MH01'!AV56),ISERROR('MH01'!AV56)),"",'MH01'!AV56)</f>
        <v/>
      </c>
      <c r="AX53" s="122" t="str">
        <f>IF(OR(ISBLANK('MH01'!AW56),ISERROR('MH01'!AW56)),"",'MH01'!AW56)</f>
        <v/>
      </c>
      <c r="AY53" s="122" t="str">
        <f>IF(OR(ISBLANK('MH01'!AX56),ISERROR('MH01'!AX56)),"",'MH01'!AX56)</f>
        <v/>
      </c>
      <c r="AZ53" s="122" t="str">
        <f>IF(OR(ISBLANK('MH01'!AY56),ISERROR('MH01'!AY56)),"",'MH01'!AY56)</f>
        <v/>
      </c>
      <c r="BA53" s="122" t="str">
        <f>IF(OR(ISBLANK('MH01'!AZ56),ISERROR('MH01'!AZ56)),"",'MH01'!AZ56)</f>
        <v/>
      </c>
      <c r="BB53" s="122" t="str">
        <f>IF(OR(ISBLANK('MH01'!BA56),ISERROR('MH01'!BA56)),"",'MH01'!BA56)</f>
        <v/>
      </c>
      <c r="BC53" s="122" t="str">
        <f>IF(OR(ISBLANK('MH01'!BB56),ISERROR('MH01'!BB56)),"",'MH01'!BB56)</f>
        <v/>
      </c>
    </row>
    <row r="54" spans="2:55" ht="12.75" customHeight="1">
      <c r="B54" s="234">
        <f>IF(OR(ISBLANK('MH01'!A108),ISERROR('MH01'!A108)),"",'MH01'!A108)</f>
        <v>101</v>
      </c>
      <c r="C54" s="119"/>
      <c r="D54" s="139"/>
      <c r="E54" s="140"/>
      <c r="F54" s="141"/>
      <c r="G54" s="141"/>
      <c r="N54" s="196"/>
      <c r="O54" s="166"/>
      <c r="P54" s="166"/>
      <c r="Q54" s="166"/>
      <c r="R54" s="166"/>
      <c r="S54" s="166"/>
      <c r="T54" s="127"/>
      <c r="U54" s="127"/>
      <c r="Y54" s="169"/>
      <c r="Z54" s="169"/>
      <c r="AA54" s="169"/>
      <c r="AB54" s="169"/>
      <c r="AC54" s="169"/>
      <c r="AD54" s="156"/>
      <c r="AE54" s="169"/>
      <c r="AF54" s="169"/>
      <c r="AG54" s="169"/>
      <c r="AH54" s="157"/>
    </row>
    <row r="55" spans="2:55" ht="12.75" customHeight="1">
      <c r="B55" s="234">
        <f>IF(OR(ISBLANK('MH01'!A109),ISERROR('MH01'!A109)),"",'MH01'!A109)</f>
        <v>102</v>
      </c>
      <c r="C55" s="119"/>
      <c r="D55" s="139"/>
      <c r="E55" s="140"/>
      <c r="F55" s="141"/>
      <c r="G55" s="141"/>
      <c r="N55" s="196"/>
      <c r="O55" s="166"/>
      <c r="P55" s="166"/>
      <c r="Q55" s="166"/>
      <c r="R55" s="166"/>
      <c r="S55" s="166"/>
      <c r="T55" s="127"/>
      <c r="U55" s="127"/>
      <c r="Y55" s="169"/>
      <c r="Z55" s="169"/>
      <c r="AA55" s="169"/>
      <c r="AB55" s="169"/>
      <c r="AC55" s="169"/>
      <c r="AD55" s="156"/>
      <c r="AE55" s="169"/>
      <c r="AF55" s="169"/>
      <c r="AG55" s="169"/>
      <c r="AH55" s="157"/>
    </row>
    <row r="56" spans="2:55" ht="12.75" customHeight="1">
      <c r="B56" s="234">
        <f>IF(OR(ISBLANK('MH01'!A110),ISERROR('MH01'!A110)),"",'MH01'!A110)</f>
        <v>103</v>
      </c>
      <c r="C56" s="119"/>
      <c r="D56" s="139"/>
      <c r="E56" s="140"/>
      <c r="F56" s="141"/>
      <c r="G56" s="141"/>
      <c r="N56" s="196"/>
      <c r="O56" s="166"/>
      <c r="P56" s="166"/>
      <c r="Q56" s="166"/>
      <c r="R56" s="166"/>
      <c r="S56" s="166"/>
      <c r="T56" s="127"/>
      <c r="U56" s="127"/>
      <c r="Y56" s="169"/>
      <c r="Z56" s="169"/>
      <c r="AA56" s="169"/>
      <c r="AB56" s="169"/>
      <c r="AC56" s="169"/>
      <c r="AD56" s="156"/>
      <c r="AE56" s="169"/>
      <c r="AF56" s="169"/>
      <c r="AG56" s="169"/>
      <c r="AH56" s="157"/>
    </row>
    <row r="57" spans="2:55" ht="12.75" customHeight="1">
      <c r="B57" s="234">
        <f>IF(OR(ISBLANK('MH01'!A111),ISERROR('MH01'!A111)),"",'MH01'!A111)</f>
        <v>104</v>
      </c>
      <c r="C57" s="119"/>
      <c r="D57" s="139"/>
      <c r="E57" s="140"/>
      <c r="F57" s="141"/>
      <c r="G57" s="141"/>
      <c r="N57" s="196"/>
      <c r="O57" s="166"/>
      <c r="P57" s="166"/>
      <c r="Q57" s="166"/>
      <c r="R57" s="166"/>
      <c r="S57" s="166"/>
      <c r="T57" s="127"/>
      <c r="U57" s="127"/>
      <c r="Y57" s="169"/>
      <c r="Z57" s="169"/>
      <c r="AA57" s="169"/>
      <c r="AB57" s="169"/>
      <c r="AC57" s="169"/>
      <c r="AD57" s="156"/>
      <c r="AE57" s="169"/>
      <c r="AF57" s="169"/>
      <c r="AG57" s="169"/>
      <c r="AH57" s="157"/>
    </row>
    <row r="58" spans="2:55" ht="12.75" customHeight="1">
      <c r="B58" s="234">
        <f>IF(OR(ISBLANK('MH01'!A112),ISERROR('MH01'!A112)),"",'MH01'!A112)</f>
        <v>105</v>
      </c>
      <c r="C58" s="119"/>
      <c r="D58" s="139"/>
      <c r="E58" s="140"/>
      <c r="F58" s="141"/>
      <c r="G58" s="141"/>
      <c r="N58" s="196"/>
      <c r="O58" s="166"/>
      <c r="P58" s="166"/>
      <c r="Q58" s="166"/>
      <c r="R58" s="166"/>
      <c r="S58" s="166"/>
      <c r="T58" s="127"/>
      <c r="U58" s="127"/>
      <c r="Y58" s="169"/>
      <c r="Z58" s="169"/>
      <c r="AA58" s="169"/>
      <c r="AB58" s="169"/>
      <c r="AC58" s="169"/>
      <c r="AD58" s="156"/>
      <c r="AE58" s="169"/>
      <c r="AF58" s="169"/>
      <c r="AG58" s="169"/>
      <c r="AH58" s="157"/>
    </row>
    <row r="59" spans="2:55" ht="12.75" customHeight="1">
      <c r="B59" s="234">
        <f>IF(OR(ISBLANK('MH01'!A113),ISERROR('MH01'!A113)),"",'MH01'!A113)</f>
        <v>106</v>
      </c>
      <c r="C59" s="119"/>
      <c r="D59" s="139"/>
      <c r="E59" s="140"/>
      <c r="F59" s="141"/>
      <c r="G59" s="141"/>
      <c r="N59" s="196"/>
      <c r="O59" s="166"/>
      <c r="P59" s="166"/>
      <c r="Q59" s="166"/>
      <c r="R59" s="166"/>
      <c r="S59" s="166"/>
      <c r="T59" s="127"/>
      <c r="U59" s="127"/>
      <c r="Y59" s="169"/>
      <c r="Z59" s="169"/>
      <c r="AA59" s="169"/>
      <c r="AB59" s="169"/>
      <c r="AC59" s="169"/>
      <c r="AD59" s="156"/>
      <c r="AE59" s="169"/>
      <c r="AF59" s="169"/>
      <c r="AG59" s="169"/>
      <c r="AH59" s="157"/>
    </row>
    <row r="60" spans="2:55" ht="12.75" customHeight="1">
      <c r="B60" s="234">
        <f>IF(OR(ISBLANK('MH01'!A114),ISERROR('MH01'!A114)),"",'MH01'!A114)</f>
        <v>107</v>
      </c>
      <c r="C60" s="119"/>
      <c r="D60" s="139"/>
      <c r="E60" s="140"/>
      <c r="F60" s="141"/>
      <c r="G60" s="141"/>
      <c r="N60" s="196"/>
      <c r="O60" s="166"/>
      <c r="P60" s="166"/>
      <c r="Q60" s="166"/>
      <c r="R60" s="166"/>
      <c r="S60" s="166"/>
      <c r="T60" s="127"/>
      <c r="U60" s="127"/>
      <c r="Y60" s="169"/>
      <c r="Z60" s="169"/>
      <c r="AA60" s="169"/>
      <c r="AB60" s="169"/>
      <c r="AC60" s="169"/>
      <c r="AD60" s="156"/>
      <c r="AE60" s="169"/>
      <c r="AF60" s="169"/>
      <c r="AG60" s="169"/>
      <c r="AH60" s="157"/>
    </row>
    <row r="61" spans="2:55" ht="12.75" customHeight="1">
      <c r="B61" s="234">
        <f>IF(OR(ISBLANK('MH01'!A115),ISERROR('MH01'!A115)),"",'MH01'!A115)</f>
        <v>108</v>
      </c>
      <c r="C61" s="119"/>
      <c r="D61" s="139"/>
      <c r="E61" s="140"/>
      <c r="F61" s="141"/>
      <c r="G61" s="141"/>
      <c r="N61" s="196"/>
      <c r="O61" s="166"/>
      <c r="P61" s="166"/>
      <c r="Q61" s="166"/>
      <c r="R61" s="166"/>
      <c r="S61" s="166"/>
      <c r="T61" s="127"/>
      <c r="U61" s="127"/>
      <c r="Y61" s="169"/>
      <c r="Z61" s="169"/>
      <c r="AA61" s="169"/>
      <c r="AB61" s="169"/>
      <c r="AC61" s="169"/>
      <c r="AD61" s="156"/>
      <c r="AE61" s="169"/>
      <c r="AF61" s="169"/>
      <c r="AG61" s="169"/>
      <c r="AH61" s="157"/>
    </row>
    <row r="62" spans="2:55" ht="12.75" customHeight="1">
      <c r="B62" s="234">
        <f>IF(OR(ISBLANK('MH01'!A116),ISERROR('MH01'!A116)),"",'MH01'!A116)</f>
        <v>109</v>
      </c>
      <c r="C62" s="119"/>
      <c r="D62" s="139"/>
      <c r="E62" s="140"/>
      <c r="F62" s="141"/>
      <c r="G62" s="141"/>
      <c r="N62" s="196"/>
      <c r="O62" s="166"/>
      <c r="P62" s="166"/>
      <c r="Q62" s="166"/>
      <c r="R62" s="166"/>
      <c r="S62" s="166"/>
      <c r="T62" s="127"/>
      <c r="U62" s="127"/>
      <c r="Y62" s="169"/>
      <c r="Z62" s="169"/>
      <c r="AA62" s="169"/>
      <c r="AB62" s="169"/>
      <c r="AC62" s="169"/>
      <c r="AD62" s="156"/>
      <c r="AE62" s="169"/>
      <c r="AF62" s="169"/>
      <c r="AG62" s="169"/>
      <c r="AH62" s="157"/>
    </row>
    <row r="63" spans="2:55" ht="12.75" customHeight="1">
      <c r="B63" s="234">
        <f>IF(OR(ISBLANK('MH01'!A117),ISERROR('MH01'!A117)),"",'MH01'!A117)</f>
        <v>110</v>
      </c>
      <c r="C63" s="119"/>
      <c r="D63" s="139"/>
      <c r="E63" s="140"/>
      <c r="F63" s="141"/>
      <c r="G63" s="141"/>
      <c r="N63" s="196"/>
      <c r="O63" s="166"/>
      <c r="P63" s="166"/>
      <c r="Q63" s="166"/>
      <c r="R63" s="166"/>
      <c r="S63" s="166"/>
      <c r="T63" s="127"/>
      <c r="U63" s="127"/>
      <c r="Y63" s="169"/>
      <c r="Z63" s="169"/>
      <c r="AA63" s="169"/>
      <c r="AB63" s="169"/>
      <c r="AC63" s="169"/>
      <c r="AD63" s="156"/>
      <c r="AE63" s="169"/>
      <c r="AF63" s="169"/>
      <c r="AG63" s="169"/>
      <c r="AH63" s="157"/>
    </row>
    <row r="64" spans="2:55" ht="12.75" customHeight="1">
      <c r="B64" s="234">
        <f>IF(OR(ISBLANK('MH01'!A118),ISERROR('MH01'!A118)),"",'MH01'!A118)</f>
        <v>111</v>
      </c>
      <c r="C64" s="119"/>
      <c r="D64" s="139"/>
      <c r="E64" s="140"/>
      <c r="F64" s="141"/>
      <c r="G64" s="141"/>
      <c r="N64" s="196"/>
      <c r="O64" s="166"/>
      <c r="P64" s="166"/>
      <c r="Q64" s="166"/>
      <c r="R64" s="166"/>
      <c r="S64" s="166"/>
      <c r="T64" s="127"/>
      <c r="U64" s="127"/>
      <c r="Y64" s="169"/>
      <c r="Z64" s="169"/>
      <c r="AA64" s="169"/>
      <c r="AB64" s="169"/>
      <c r="AC64" s="169"/>
      <c r="AD64" s="156"/>
      <c r="AE64" s="169"/>
      <c r="AF64" s="169"/>
      <c r="AG64" s="169"/>
      <c r="AH64" s="157"/>
    </row>
    <row r="65" spans="2:34" ht="12.75" customHeight="1">
      <c r="B65" s="234">
        <f>IF(OR(ISBLANK('MH01'!A119),ISERROR('MH01'!A119)),"",'MH01'!A119)</f>
        <v>112</v>
      </c>
      <c r="C65" s="119"/>
      <c r="D65" s="139"/>
      <c r="E65" s="140"/>
      <c r="F65" s="141"/>
      <c r="G65" s="141"/>
      <c r="N65" s="196"/>
      <c r="O65" s="166"/>
      <c r="P65" s="166"/>
      <c r="Q65" s="166"/>
      <c r="R65" s="166"/>
      <c r="S65" s="166"/>
      <c r="T65" s="127"/>
      <c r="U65" s="127"/>
      <c r="Y65" s="169"/>
      <c r="Z65" s="169"/>
      <c r="AA65" s="169"/>
      <c r="AB65" s="169"/>
      <c r="AC65" s="169"/>
      <c r="AD65" s="156"/>
      <c r="AE65" s="169"/>
      <c r="AF65" s="169"/>
      <c r="AG65" s="169"/>
      <c r="AH65" s="157"/>
    </row>
    <row r="66" spans="2:34" ht="12.75" customHeight="1">
      <c r="B66" s="234">
        <f>IF(OR(ISBLANK('MH01'!A120),ISERROR('MH01'!A120)),"",'MH01'!A120)</f>
        <v>113</v>
      </c>
      <c r="C66" s="119"/>
      <c r="D66" s="139"/>
      <c r="E66" s="140"/>
      <c r="F66" s="141"/>
      <c r="G66" s="141"/>
      <c r="N66" s="196"/>
      <c r="O66" s="166"/>
      <c r="P66" s="166"/>
      <c r="Q66" s="166"/>
      <c r="R66" s="166"/>
      <c r="S66" s="166"/>
      <c r="T66" s="127"/>
      <c r="U66" s="127"/>
      <c r="Y66" s="169"/>
      <c r="Z66" s="169"/>
      <c r="AA66" s="169"/>
      <c r="AB66" s="169"/>
      <c r="AC66" s="169"/>
      <c r="AD66" s="156"/>
      <c r="AE66" s="169"/>
      <c r="AF66" s="169"/>
      <c r="AG66" s="169"/>
      <c r="AH66" s="157"/>
    </row>
    <row r="67" spans="2:34" ht="12.75" customHeight="1">
      <c r="B67" s="234">
        <f>IF(OR(ISBLANK('MH01'!A121),ISERROR('MH01'!A121)),"",'MH01'!A121)</f>
        <v>114</v>
      </c>
      <c r="C67" s="119"/>
      <c r="D67" s="139"/>
      <c r="E67" s="140"/>
      <c r="F67" s="141"/>
      <c r="G67" s="141"/>
      <c r="N67" s="196"/>
      <c r="O67" s="166"/>
      <c r="P67" s="166"/>
      <c r="Q67" s="166"/>
      <c r="R67" s="166"/>
      <c r="S67" s="166"/>
      <c r="T67" s="127"/>
      <c r="U67" s="127"/>
      <c r="Y67" s="169"/>
      <c r="Z67" s="169"/>
      <c r="AA67" s="169"/>
      <c r="AB67" s="169"/>
      <c r="AC67" s="169"/>
      <c r="AD67" s="156"/>
      <c r="AE67" s="169"/>
      <c r="AF67" s="169"/>
      <c r="AG67" s="169"/>
      <c r="AH67" s="157"/>
    </row>
    <row r="68" spans="2:34" ht="12.75" customHeight="1">
      <c r="B68" s="234">
        <f>IF(OR(ISBLANK('MH01'!A122),ISERROR('MH01'!A122)),"",'MH01'!A122)</f>
        <v>115</v>
      </c>
      <c r="C68" s="119"/>
      <c r="D68" s="139"/>
      <c r="E68" s="140"/>
      <c r="F68" s="141"/>
      <c r="G68" s="141"/>
      <c r="N68" s="196"/>
      <c r="O68" s="166"/>
      <c r="P68" s="166"/>
      <c r="Q68" s="166"/>
      <c r="R68" s="166"/>
      <c r="S68" s="166"/>
      <c r="T68" s="127"/>
      <c r="U68" s="127"/>
      <c r="Y68" s="169"/>
      <c r="Z68" s="169"/>
      <c r="AA68" s="169"/>
      <c r="AB68" s="169"/>
      <c r="AC68" s="169"/>
      <c r="AD68" s="156"/>
      <c r="AE68" s="169"/>
      <c r="AF68" s="169"/>
      <c r="AG68" s="169"/>
      <c r="AH68" s="157"/>
    </row>
    <row r="69" spans="2:34" ht="12.75" customHeight="1">
      <c r="B69" s="234">
        <f>IF(OR(ISBLANK('MH01'!A123),ISERROR('MH01'!A123)),"",'MH01'!A123)</f>
        <v>116</v>
      </c>
      <c r="C69" s="119"/>
      <c r="D69" s="139"/>
      <c r="E69" s="140"/>
      <c r="F69" s="141"/>
      <c r="G69" s="141"/>
      <c r="N69" s="196"/>
      <c r="O69" s="166"/>
      <c r="P69" s="166"/>
      <c r="Q69" s="166"/>
      <c r="R69" s="166"/>
      <c r="S69" s="166"/>
      <c r="T69" s="127"/>
      <c r="U69" s="127"/>
      <c r="Y69" s="169"/>
      <c r="Z69" s="169"/>
      <c r="AA69" s="169"/>
      <c r="AB69" s="169"/>
      <c r="AC69" s="169"/>
      <c r="AD69" s="156"/>
      <c r="AE69" s="169"/>
      <c r="AF69" s="169"/>
      <c r="AG69" s="169"/>
      <c r="AH69" s="157"/>
    </row>
    <row r="70" spans="2:34" ht="12.75" customHeight="1">
      <c r="B70" s="234">
        <f>IF(OR(ISBLANK('MH01'!A124),ISERROR('MH01'!A124)),"",'MH01'!A124)</f>
        <v>117</v>
      </c>
      <c r="C70" s="119"/>
      <c r="D70" s="139"/>
      <c r="E70" s="140"/>
      <c r="F70" s="141"/>
      <c r="G70" s="141"/>
      <c r="N70" s="196"/>
      <c r="O70" s="166"/>
      <c r="P70" s="166"/>
      <c r="Q70" s="166"/>
      <c r="R70" s="166"/>
      <c r="S70" s="166"/>
      <c r="T70" s="127"/>
      <c r="U70" s="127"/>
      <c r="Y70" s="169"/>
      <c r="Z70" s="169"/>
      <c r="AA70" s="169"/>
      <c r="AB70" s="169"/>
      <c r="AC70" s="169"/>
      <c r="AD70" s="156"/>
      <c r="AE70" s="169"/>
      <c r="AF70" s="169"/>
      <c r="AG70" s="169"/>
      <c r="AH70" s="157"/>
    </row>
    <row r="71" spans="2:34" ht="12.75" customHeight="1">
      <c r="B71" s="234">
        <f>IF(OR(ISBLANK('MH01'!A125),ISERROR('MH01'!A125)),"",'MH01'!A125)</f>
        <v>118</v>
      </c>
      <c r="C71" s="119"/>
      <c r="D71" s="139"/>
      <c r="E71" s="140"/>
      <c r="F71" s="141"/>
      <c r="G71" s="141"/>
      <c r="N71" s="196"/>
      <c r="O71" s="166"/>
      <c r="P71" s="166"/>
      <c r="Q71" s="166"/>
      <c r="R71" s="166"/>
      <c r="S71" s="166"/>
      <c r="T71" s="127"/>
      <c r="U71" s="127"/>
      <c r="Y71" s="169"/>
      <c r="Z71" s="169"/>
      <c r="AA71" s="169"/>
      <c r="AB71" s="169"/>
      <c r="AC71" s="169"/>
      <c r="AD71" s="156"/>
      <c r="AE71" s="169"/>
      <c r="AF71" s="169"/>
      <c r="AG71" s="169"/>
      <c r="AH71" s="157"/>
    </row>
    <row r="72" spans="2:34" ht="12.75" customHeight="1">
      <c r="B72" s="234">
        <f>IF(OR(ISBLANK('MH01'!A126),ISERROR('MH01'!A126)),"",'MH01'!A126)</f>
        <v>119</v>
      </c>
      <c r="C72" s="119"/>
      <c r="D72" s="139"/>
      <c r="E72" s="140"/>
      <c r="F72" s="141"/>
      <c r="G72" s="141"/>
      <c r="N72" s="196"/>
      <c r="O72" s="166"/>
      <c r="P72" s="166"/>
      <c r="Q72" s="166"/>
      <c r="R72" s="166"/>
      <c r="S72" s="166"/>
      <c r="T72" s="127"/>
      <c r="U72" s="127"/>
      <c r="Y72" s="169"/>
      <c r="Z72" s="169"/>
      <c r="AA72" s="169"/>
      <c r="AB72" s="169"/>
      <c r="AC72" s="169"/>
      <c r="AD72" s="156"/>
      <c r="AE72" s="169"/>
      <c r="AF72" s="169"/>
      <c r="AG72" s="169"/>
      <c r="AH72" s="157"/>
    </row>
    <row r="73" spans="2:34" ht="12.75" customHeight="1">
      <c r="B73" s="234">
        <f>IF(OR(ISBLANK('MH01'!A127),ISERROR('MH01'!A127)),"",'MH01'!A127)</f>
        <v>120</v>
      </c>
      <c r="C73" s="119"/>
      <c r="D73" s="139"/>
      <c r="E73" s="140"/>
      <c r="F73" s="141"/>
      <c r="G73" s="141"/>
      <c r="N73" s="196"/>
      <c r="O73" s="166"/>
      <c r="P73" s="166"/>
      <c r="Q73" s="166"/>
      <c r="R73" s="166"/>
      <c r="S73" s="166"/>
      <c r="T73" s="127"/>
      <c r="U73" s="127"/>
      <c r="Y73" s="169"/>
      <c r="Z73" s="169"/>
      <c r="AA73" s="169"/>
      <c r="AB73" s="169"/>
      <c r="AC73" s="169"/>
      <c r="AD73" s="156"/>
      <c r="AE73" s="169"/>
      <c r="AF73" s="169"/>
      <c r="AG73" s="169"/>
      <c r="AH73" s="157"/>
    </row>
    <row r="74" spans="2:34" ht="12.75" customHeight="1">
      <c r="B74" s="234">
        <f>IF(OR(ISBLANK('MH01'!A128),ISERROR('MH01'!A128)),"",'MH01'!A128)</f>
        <v>121</v>
      </c>
      <c r="C74" s="119"/>
      <c r="D74" s="139"/>
      <c r="E74" s="140"/>
      <c r="F74" s="141"/>
      <c r="G74" s="141"/>
      <c r="N74" s="196"/>
      <c r="O74" s="166"/>
      <c r="P74" s="166"/>
      <c r="Q74" s="166"/>
      <c r="R74" s="166"/>
      <c r="S74" s="166"/>
      <c r="T74" s="127"/>
      <c r="U74" s="127"/>
      <c r="Y74" s="169"/>
      <c r="Z74" s="169"/>
      <c r="AA74" s="169"/>
      <c r="AB74" s="169"/>
      <c r="AC74" s="169"/>
      <c r="AD74" s="156"/>
      <c r="AE74" s="169"/>
      <c r="AF74" s="169"/>
      <c r="AG74" s="169"/>
      <c r="AH74" s="157"/>
    </row>
    <row r="75" spans="2:34" ht="12.75" customHeight="1">
      <c r="B75" s="234">
        <f>IF(OR(ISBLANK('MH01'!A129),ISERROR('MH01'!A129)),"",'MH01'!A129)</f>
        <v>122</v>
      </c>
      <c r="C75" s="119"/>
      <c r="D75" s="139"/>
      <c r="E75" s="140"/>
      <c r="F75" s="141"/>
      <c r="G75" s="141"/>
      <c r="N75" s="196"/>
      <c r="O75" s="166"/>
      <c r="P75" s="166"/>
      <c r="Q75" s="166"/>
      <c r="R75" s="166"/>
      <c r="S75" s="166"/>
      <c r="T75" s="127"/>
      <c r="U75" s="127"/>
      <c r="Y75" s="169"/>
      <c r="Z75" s="169"/>
      <c r="AA75" s="169"/>
      <c r="AB75" s="169"/>
      <c r="AC75" s="169"/>
      <c r="AD75" s="156"/>
      <c r="AE75" s="169"/>
      <c r="AF75" s="169"/>
      <c r="AG75" s="169"/>
      <c r="AH75" s="157"/>
    </row>
    <row r="76" spans="2:34" ht="12.75" customHeight="1">
      <c r="B76" s="234">
        <f>IF(OR(ISBLANK('MH01'!A130),ISERROR('MH01'!A130)),"",'MH01'!A130)</f>
        <v>123</v>
      </c>
      <c r="C76" s="119"/>
      <c r="D76" s="139"/>
      <c r="E76" s="140"/>
      <c r="F76" s="141"/>
      <c r="G76" s="141"/>
      <c r="N76" s="196"/>
      <c r="O76" s="166"/>
      <c r="P76" s="166"/>
      <c r="Q76" s="166"/>
      <c r="R76" s="166"/>
      <c r="S76" s="166"/>
      <c r="T76" s="127"/>
      <c r="U76" s="127"/>
      <c r="Y76" s="169"/>
      <c r="Z76" s="169"/>
      <c r="AA76" s="169"/>
      <c r="AB76" s="169"/>
      <c r="AC76" s="169"/>
      <c r="AD76" s="156"/>
      <c r="AE76" s="169"/>
      <c r="AF76" s="169"/>
      <c r="AG76" s="169"/>
      <c r="AH76" s="157"/>
    </row>
    <row r="77" spans="2:34" ht="12.75" customHeight="1">
      <c r="B77" s="234">
        <f>IF(OR(ISBLANK('MH01'!A131),ISERROR('MH01'!A131)),"",'MH01'!A131)</f>
        <v>124</v>
      </c>
      <c r="C77" s="119"/>
      <c r="D77" s="139"/>
      <c r="E77" s="140"/>
      <c r="F77" s="141"/>
      <c r="G77" s="141"/>
      <c r="N77" s="196"/>
      <c r="O77" s="166"/>
      <c r="P77" s="166"/>
      <c r="Q77" s="166"/>
      <c r="R77" s="166"/>
      <c r="S77" s="166"/>
      <c r="T77" s="127"/>
      <c r="U77" s="127"/>
      <c r="Y77" s="169"/>
      <c r="Z77" s="169"/>
      <c r="AA77" s="169"/>
      <c r="AB77" s="169"/>
      <c r="AC77" s="169"/>
      <c r="AD77" s="156"/>
      <c r="AE77" s="169"/>
      <c r="AF77" s="169"/>
      <c r="AG77" s="169"/>
      <c r="AH77" s="157"/>
    </row>
    <row r="78" spans="2:34" ht="12.75" customHeight="1">
      <c r="B78" s="234">
        <f>IF(OR(ISBLANK('MH01'!A132),ISERROR('MH01'!A132)),"",'MH01'!A132)</f>
        <v>125</v>
      </c>
      <c r="C78" s="119"/>
      <c r="D78" s="139"/>
      <c r="E78" s="140"/>
      <c r="F78" s="141"/>
      <c r="G78" s="141"/>
      <c r="N78" s="196"/>
      <c r="O78" s="166"/>
      <c r="P78" s="166"/>
      <c r="Q78" s="166"/>
      <c r="R78" s="166"/>
      <c r="S78" s="166"/>
      <c r="T78" s="127"/>
      <c r="U78" s="127"/>
      <c r="Y78" s="169"/>
      <c r="Z78" s="169"/>
      <c r="AA78" s="169"/>
      <c r="AB78" s="169"/>
      <c r="AC78" s="169"/>
      <c r="AD78" s="156"/>
      <c r="AE78" s="169"/>
      <c r="AF78" s="169"/>
      <c r="AG78" s="169"/>
      <c r="AH78" s="157"/>
    </row>
    <row r="79" spans="2:34" ht="12.75" customHeight="1">
      <c r="B79" s="234">
        <f>IF(OR(ISBLANK('MH01'!A133),ISERROR('MH01'!A133)),"",'MH01'!A133)</f>
        <v>126</v>
      </c>
      <c r="C79" s="119"/>
      <c r="D79" s="139"/>
      <c r="E79" s="140"/>
      <c r="F79" s="141"/>
      <c r="G79" s="141"/>
      <c r="N79" s="196"/>
      <c r="O79" s="166"/>
      <c r="P79" s="166"/>
      <c r="Q79" s="166"/>
      <c r="R79" s="166"/>
      <c r="S79" s="166"/>
      <c r="T79" s="127"/>
      <c r="U79" s="127"/>
      <c r="Y79" s="169"/>
      <c r="Z79" s="169"/>
      <c r="AA79" s="169"/>
      <c r="AB79" s="169"/>
      <c r="AC79" s="169"/>
      <c r="AD79" s="156"/>
      <c r="AE79" s="169"/>
      <c r="AF79" s="169"/>
      <c r="AG79" s="169"/>
      <c r="AH79" s="157"/>
    </row>
    <row r="80" spans="2:34" ht="12.75" customHeight="1">
      <c r="B80" s="234">
        <f>IF(OR(ISBLANK('MH01'!A134),ISERROR('MH01'!A134)),"",'MH01'!A134)</f>
        <v>127</v>
      </c>
      <c r="C80" s="119"/>
      <c r="D80" s="139"/>
      <c r="E80" s="140"/>
      <c r="F80" s="141"/>
      <c r="G80" s="141"/>
      <c r="N80" s="196"/>
      <c r="O80" s="166"/>
      <c r="P80" s="166"/>
      <c r="Q80" s="166"/>
      <c r="R80" s="166"/>
      <c r="S80" s="166"/>
      <c r="T80" s="127"/>
      <c r="U80" s="127"/>
      <c r="Y80" s="169"/>
      <c r="Z80" s="169"/>
      <c r="AA80" s="169"/>
      <c r="AB80" s="169"/>
      <c r="AC80" s="169"/>
      <c r="AD80" s="156"/>
      <c r="AE80" s="169"/>
      <c r="AF80" s="169"/>
      <c r="AG80" s="169"/>
      <c r="AH80" s="157"/>
    </row>
    <row r="81" spans="2:34" ht="12.75" customHeight="1">
      <c r="B81" s="234">
        <f>IF(OR(ISBLANK('MH01'!A135),ISERROR('MH01'!A135)),"",'MH01'!A135)</f>
        <v>128</v>
      </c>
      <c r="C81" s="119"/>
      <c r="D81" s="139"/>
      <c r="E81" s="140"/>
      <c r="F81" s="141"/>
      <c r="G81" s="141"/>
      <c r="N81" s="196"/>
      <c r="O81" s="166"/>
      <c r="P81" s="166"/>
      <c r="Q81" s="166"/>
      <c r="R81" s="166"/>
      <c r="S81" s="166"/>
      <c r="T81" s="127"/>
      <c r="U81" s="127"/>
      <c r="Y81" s="169"/>
      <c r="Z81" s="169"/>
      <c r="AA81" s="169"/>
      <c r="AB81" s="169"/>
      <c r="AC81" s="169"/>
      <c r="AD81" s="156"/>
      <c r="AE81" s="169"/>
      <c r="AF81" s="169"/>
      <c r="AG81" s="169"/>
      <c r="AH81" s="157"/>
    </row>
    <row r="82" spans="2:34" ht="12.75" customHeight="1">
      <c r="B82" s="234">
        <f>IF(OR(ISBLANK('MH01'!A136),ISERROR('MH01'!A136)),"",'MH01'!A136)</f>
        <v>129</v>
      </c>
      <c r="C82" s="119"/>
      <c r="D82" s="139"/>
      <c r="E82" s="140"/>
      <c r="F82" s="141"/>
      <c r="G82" s="141"/>
      <c r="N82" s="196"/>
      <c r="O82" s="166"/>
      <c r="P82" s="166"/>
      <c r="Q82" s="166"/>
      <c r="R82" s="166"/>
      <c r="S82" s="166"/>
      <c r="T82" s="127"/>
      <c r="U82" s="127"/>
      <c r="Y82" s="169"/>
      <c r="Z82" s="169"/>
      <c r="AA82" s="169"/>
      <c r="AB82" s="169"/>
      <c r="AC82" s="169"/>
      <c r="AD82" s="156"/>
      <c r="AE82" s="169"/>
      <c r="AF82" s="169"/>
      <c r="AG82" s="169"/>
      <c r="AH82" s="157"/>
    </row>
    <row r="83" spans="2:34" ht="12.75" customHeight="1">
      <c r="B83" s="234">
        <f>IF(OR(ISBLANK('MH01'!A137),ISERROR('MH01'!A137)),"",'MH01'!A137)</f>
        <v>130</v>
      </c>
      <c r="C83" s="119"/>
      <c r="D83" s="139"/>
      <c r="E83" s="140"/>
      <c r="F83" s="141"/>
      <c r="G83" s="141"/>
      <c r="N83" s="196"/>
      <c r="O83" s="166"/>
      <c r="P83" s="166"/>
      <c r="Q83" s="166"/>
      <c r="R83" s="166"/>
      <c r="S83" s="166"/>
      <c r="T83" s="127"/>
      <c r="U83" s="127"/>
      <c r="Y83" s="169"/>
      <c r="Z83" s="169"/>
      <c r="AA83" s="169"/>
      <c r="AB83" s="169"/>
      <c r="AC83" s="169"/>
      <c r="AD83" s="156"/>
      <c r="AE83" s="169"/>
      <c r="AF83" s="169"/>
      <c r="AG83" s="169"/>
      <c r="AH83" s="157"/>
    </row>
    <row r="84" spans="2:34" ht="12.75" customHeight="1">
      <c r="B84" s="234">
        <f>IF(OR(ISBLANK('MH01'!A138),ISERROR('MH01'!A138)),"",'MH01'!A138)</f>
        <v>131</v>
      </c>
      <c r="C84" s="119"/>
      <c r="D84" s="139"/>
      <c r="E84" s="140"/>
      <c r="F84" s="141"/>
      <c r="G84" s="141"/>
      <c r="N84" s="196"/>
      <c r="O84" s="166"/>
      <c r="P84" s="166"/>
      <c r="Q84" s="166"/>
      <c r="R84" s="166"/>
      <c r="S84" s="166"/>
      <c r="T84" s="127"/>
      <c r="U84" s="127"/>
      <c r="Y84" s="169"/>
      <c r="Z84" s="169"/>
      <c r="AA84" s="169"/>
      <c r="AB84" s="169"/>
      <c r="AC84" s="169"/>
      <c r="AD84" s="156"/>
      <c r="AE84" s="169"/>
      <c r="AF84" s="169"/>
      <c r="AG84" s="169"/>
      <c r="AH84" s="157"/>
    </row>
    <row r="85" spans="2:34" ht="12.75" customHeight="1">
      <c r="B85" s="234">
        <f>IF(OR(ISBLANK('MH01'!A139),ISERROR('MH01'!A139)),"",'MH01'!A139)</f>
        <v>132</v>
      </c>
      <c r="C85" s="119"/>
      <c r="D85" s="139"/>
      <c r="E85" s="140"/>
      <c r="F85" s="141"/>
      <c r="G85" s="141"/>
      <c r="N85" s="196"/>
      <c r="O85" s="166"/>
      <c r="P85" s="166"/>
      <c r="Q85" s="166"/>
      <c r="R85" s="166"/>
      <c r="S85" s="166"/>
      <c r="T85" s="127"/>
      <c r="U85" s="127"/>
      <c r="Y85" s="169"/>
      <c r="Z85" s="169"/>
      <c r="AA85" s="169"/>
      <c r="AB85" s="169"/>
      <c r="AC85" s="169"/>
      <c r="AD85" s="156"/>
      <c r="AE85" s="169"/>
      <c r="AF85" s="169"/>
      <c r="AG85" s="169"/>
      <c r="AH85" s="157"/>
    </row>
    <row r="86" spans="2:34" ht="12.75" customHeight="1">
      <c r="B86" s="234">
        <f>IF(OR(ISBLANK('MH01'!A140),ISERROR('MH01'!A140)),"",'MH01'!A140)</f>
        <v>133</v>
      </c>
      <c r="C86" s="119"/>
      <c r="D86" s="139"/>
      <c r="E86" s="140"/>
      <c r="F86" s="141"/>
      <c r="G86" s="141"/>
      <c r="N86" s="196"/>
      <c r="O86" s="166"/>
      <c r="P86" s="166"/>
      <c r="Q86" s="166"/>
      <c r="R86" s="166"/>
      <c r="S86" s="166"/>
      <c r="T86" s="127"/>
      <c r="U86" s="127"/>
      <c r="Y86" s="169"/>
      <c r="Z86" s="169"/>
      <c r="AA86" s="169"/>
      <c r="AB86" s="169"/>
      <c r="AC86" s="169"/>
      <c r="AD86" s="156"/>
      <c r="AE86" s="169"/>
      <c r="AF86" s="169"/>
      <c r="AG86" s="169"/>
      <c r="AH86" s="157"/>
    </row>
    <row r="87" spans="2:34" ht="12.75" customHeight="1">
      <c r="B87" s="234">
        <f>IF(OR(ISBLANK('MH01'!A141),ISERROR('MH01'!A141)),"",'MH01'!A141)</f>
        <v>134</v>
      </c>
      <c r="C87" s="119"/>
      <c r="D87" s="139"/>
      <c r="E87" s="140"/>
      <c r="F87" s="141"/>
      <c r="G87" s="141"/>
      <c r="N87" s="196"/>
      <c r="O87" s="166"/>
      <c r="P87" s="166"/>
      <c r="Q87" s="166"/>
      <c r="R87" s="166"/>
      <c r="S87" s="166"/>
      <c r="T87" s="127"/>
      <c r="U87" s="127"/>
      <c r="Y87" s="169"/>
      <c r="Z87" s="169"/>
      <c r="AA87" s="169"/>
      <c r="AB87" s="169"/>
      <c r="AC87" s="169"/>
      <c r="AD87" s="156"/>
      <c r="AE87" s="169"/>
      <c r="AF87" s="169"/>
      <c r="AG87" s="169"/>
      <c r="AH87" s="157"/>
    </row>
    <row r="88" spans="2:34" ht="12.75" customHeight="1">
      <c r="B88" s="234">
        <f>IF(OR(ISBLANK('MH01'!A142),ISERROR('MH01'!A142)),"",'MH01'!A142)</f>
        <v>135</v>
      </c>
      <c r="C88" s="119"/>
      <c r="D88" s="139"/>
      <c r="E88" s="140"/>
      <c r="F88" s="141"/>
      <c r="G88" s="141"/>
      <c r="N88" s="196"/>
      <c r="O88" s="166"/>
      <c r="P88" s="166"/>
      <c r="Q88" s="166"/>
      <c r="R88" s="166"/>
      <c r="S88" s="166"/>
      <c r="T88" s="127"/>
      <c r="U88" s="127"/>
      <c r="Y88" s="169"/>
      <c r="Z88" s="169"/>
      <c r="AA88" s="169"/>
      <c r="AB88" s="169"/>
      <c r="AC88" s="169"/>
      <c r="AD88" s="156"/>
      <c r="AE88" s="169"/>
      <c r="AF88" s="169"/>
      <c r="AG88" s="169"/>
      <c r="AH88" s="157"/>
    </row>
    <row r="89" spans="2:34" ht="12.75" customHeight="1">
      <c r="B89" s="234">
        <f>IF(OR(ISBLANK('MH01'!A143),ISERROR('MH01'!A143)),"",'MH01'!A143)</f>
        <v>136</v>
      </c>
      <c r="C89" s="119"/>
      <c r="D89" s="139"/>
      <c r="E89" s="140"/>
      <c r="F89" s="141"/>
      <c r="G89" s="141"/>
      <c r="N89" s="196"/>
      <c r="O89" s="166"/>
      <c r="P89" s="166"/>
      <c r="Q89" s="166"/>
      <c r="R89" s="166"/>
      <c r="S89" s="166"/>
      <c r="T89" s="127"/>
      <c r="U89" s="127"/>
      <c r="Y89" s="169"/>
      <c r="Z89" s="169"/>
      <c r="AA89" s="169"/>
      <c r="AB89" s="169"/>
      <c r="AC89" s="169"/>
      <c r="AD89" s="156"/>
      <c r="AE89" s="169"/>
      <c r="AF89" s="169"/>
      <c r="AG89" s="169"/>
      <c r="AH89" s="157"/>
    </row>
    <row r="90" spans="2:34" ht="12.75" customHeight="1">
      <c r="B90" s="234">
        <f>IF(OR(ISBLANK('MH01'!A144),ISERROR('MH01'!A144)),"",'MH01'!A144)</f>
        <v>137</v>
      </c>
      <c r="C90" s="119"/>
      <c r="D90" s="139"/>
      <c r="E90" s="140"/>
      <c r="F90" s="141"/>
      <c r="G90" s="141"/>
      <c r="N90" s="196"/>
      <c r="O90" s="166"/>
      <c r="P90" s="166"/>
      <c r="Q90" s="166"/>
      <c r="R90" s="166"/>
      <c r="S90" s="166"/>
      <c r="T90" s="127"/>
      <c r="U90" s="127"/>
      <c r="Y90" s="169"/>
      <c r="Z90" s="169"/>
      <c r="AA90" s="169"/>
      <c r="AB90" s="169"/>
      <c r="AC90" s="169"/>
      <c r="AD90" s="156"/>
      <c r="AE90" s="169"/>
      <c r="AF90" s="169"/>
      <c r="AG90" s="169"/>
      <c r="AH90" s="157"/>
    </row>
    <row r="91" spans="2:34" ht="12.75" customHeight="1">
      <c r="B91" s="234">
        <f>IF(OR(ISBLANK('MH01'!A145),ISERROR('MH01'!A145)),"",'MH01'!A145)</f>
        <v>138</v>
      </c>
      <c r="C91" s="119"/>
      <c r="D91" s="139"/>
      <c r="E91" s="140"/>
      <c r="F91" s="141"/>
      <c r="G91" s="141"/>
      <c r="N91" s="196"/>
      <c r="O91" s="166"/>
      <c r="P91" s="166"/>
      <c r="Q91" s="166"/>
      <c r="R91" s="166"/>
      <c r="S91" s="166"/>
      <c r="T91" s="127"/>
      <c r="U91" s="127"/>
      <c r="Y91" s="169"/>
      <c r="Z91" s="169"/>
      <c r="AA91" s="169"/>
      <c r="AB91" s="169"/>
      <c r="AC91" s="169"/>
      <c r="AD91" s="156"/>
      <c r="AE91" s="169"/>
      <c r="AF91" s="169"/>
      <c r="AG91" s="169"/>
      <c r="AH91" s="157"/>
    </row>
    <row r="92" spans="2:34" ht="12.75" customHeight="1">
      <c r="B92" s="234">
        <f>IF(OR(ISBLANK('MH01'!A146),ISERROR('MH01'!A146)),"",'MH01'!A146)</f>
        <v>139</v>
      </c>
      <c r="C92" s="119"/>
      <c r="D92" s="139"/>
      <c r="E92" s="140"/>
      <c r="F92" s="141"/>
      <c r="G92" s="141"/>
      <c r="N92" s="196"/>
      <c r="O92" s="166"/>
      <c r="P92" s="166"/>
      <c r="Q92" s="166"/>
      <c r="R92" s="166"/>
      <c r="S92" s="166"/>
      <c r="T92" s="127"/>
      <c r="U92" s="127"/>
      <c r="Y92" s="169"/>
      <c r="Z92" s="169"/>
      <c r="AA92" s="169"/>
      <c r="AB92" s="169"/>
      <c r="AC92" s="169"/>
      <c r="AD92" s="156"/>
      <c r="AE92" s="169"/>
      <c r="AF92" s="169"/>
      <c r="AG92" s="169"/>
      <c r="AH92" s="157"/>
    </row>
    <row r="93" spans="2:34" ht="12.75" customHeight="1">
      <c r="B93" s="234">
        <f>IF(OR(ISBLANK('MH01'!A147),ISERROR('MH01'!A147)),"",'MH01'!A147)</f>
        <v>140</v>
      </c>
      <c r="C93" s="119"/>
      <c r="D93" s="139"/>
      <c r="E93" s="140"/>
      <c r="F93" s="141"/>
      <c r="G93" s="141"/>
      <c r="N93" s="196"/>
      <c r="O93" s="166"/>
      <c r="P93" s="166"/>
      <c r="Q93" s="166"/>
      <c r="R93" s="166"/>
      <c r="S93" s="166"/>
      <c r="T93" s="127"/>
      <c r="U93" s="127"/>
      <c r="Y93" s="169"/>
      <c r="Z93" s="169"/>
      <c r="AA93" s="169"/>
      <c r="AB93" s="169"/>
      <c r="AC93" s="169"/>
      <c r="AD93" s="156"/>
      <c r="AE93" s="169"/>
      <c r="AF93" s="169"/>
      <c r="AG93" s="169"/>
      <c r="AH93" s="157"/>
    </row>
    <row r="94" spans="2:34" ht="12.75" customHeight="1">
      <c r="B94" s="234">
        <f>IF(OR(ISBLANK('MH01'!A148),ISERROR('MH01'!A148)),"",'MH01'!A148)</f>
        <v>141</v>
      </c>
      <c r="C94" s="119"/>
      <c r="D94" s="139"/>
      <c r="E94" s="140"/>
      <c r="F94" s="141"/>
      <c r="G94" s="141"/>
      <c r="N94" s="196"/>
      <c r="O94" s="166"/>
      <c r="P94" s="166"/>
      <c r="Q94" s="166"/>
      <c r="R94" s="166"/>
      <c r="S94" s="166"/>
      <c r="T94" s="127"/>
      <c r="U94" s="127"/>
      <c r="Y94" s="169"/>
      <c r="Z94" s="169"/>
      <c r="AA94" s="169"/>
      <c r="AB94" s="169"/>
      <c r="AC94" s="169"/>
      <c r="AD94" s="156"/>
      <c r="AE94" s="169"/>
      <c r="AF94" s="169"/>
      <c r="AG94" s="169"/>
      <c r="AH94" s="157"/>
    </row>
    <row r="95" spans="2:34" ht="12.75" customHeight="1">
      <c r="B95" s="234">
        <f>IF(OR(ISBLANK('MH01'!A149),ISERROR('MH01'!A149)),"",'MH01'!A149)</f>
        <v>142</v>
      </c>
      <c r="C95" s="119"/>
      <c r="D95" s="139"/>
      <c r="E95" s="140"/>
      <c r="F95" s="141"/>
      <c r="G95" s="141"/>
      <c r="N95" s="196"/>
      <c r="O95" s="166"/>
      <c r="P95" s="166"/>
      <c r="Q95" s="166"/>
      <c r="R95" s="166"/>
      <c r="S95" s="166"/>
      <c r="T95" s="127"/>
      <c r="U95" s="127"/>
      <c r="Y95" s="169"/>
      <c r="Z95" s="169"/>
      <c r="AA95" s="169"/>
      <c r="AB95" s="169"/>
      <c r="AC95" s="169"/>
      <c r="AD95" s="156"/>
      <c r="AE95" s="169"/>
      <c r="AF95" s="169"/>
      <c r="AG95" s="169"/>
      <c r="AH95" s="157"/>
    </row>
    <row r="96" spans="2:34" ht="12.75" customHeight="1">
      <c r="B96" s="234">
        <f>IF(OR(ISBLANK('MH01'!A150),ISERROR('MH01'!A150)),"",'MH01'!A150)</f>
        <v>143</v>
      </c>
      <c r="C96" s="119"/>
      <c r="D96" s="139"/>
      <c r="E96" s="140"/>
      <c r="F96" s="141"/>
      <c r="G96" s="141"/>
      <c r="N96" s="196"/>
      <c r="O96" s="166"/>
      <c r="P96" s="166"/>
      <c r="Q96" s="166"/>
      <c r="R96" s="166"/>
      <c r="S96" s="166"/>
      <c r="T96" s="127"/>
      <c r="U96" s="127"/>
      <c r="Y96" s="169"/>
      <c r="Z96" s="169"/>
      <c r="AA96" s="169"/>
      <c r="AB96" s="169"/>
      <c r="AC96" s="169"/>
      <c r="AD96" s="156"/>
      <c r="AE96" s="169"/>
      <c r="AF96" s="169"/>
      <c r="AG96" s="169"/>
      <c r="AH96" s="157"/>
    </row>
    <row r="97" spans="2:55" ht="12.75" customHeight="1">
      <c r="B97" s="234">
        <f>IF(OR(ISBLANK('MH01'!A151),ISERROR('MH01'!A151)),"",'MH01'!A151)</f>
        <v>144</v>
      </c>
      <c r="C97" s="119"/>
      <c r="D97" s="139"/>
      <c r="E97" s="140"/>
      <c r="F97" s="141"/>
      <c r="G97" s="141"/>
      <c r="N97" s="196"/>
      <c r="O97" s="166"/>
      <c r="P97" s="166"/>
      <c r="Q97" s="166"/>
      <c r="R97" s="166"/>
      <c r="S97" s="166"/>
      <c r="T97" s="127"/>
      <c r="U97" s="127"/>
      <c r="Y97" s="169"/>
      <c r="Z97" s="169"/>
      <c r="AA97" s="169"/>
      <c r="AB97" s="169"/>
      <c r="AC97" s="169"/>
      <c r="AD97" s="156"/>
      <c r="AE97" s="169"/>
      <c r="AF97" s="169"/>
      <c r="AG97" s="169"/>
      <c r="AH97" s="157"/>
    </row>
    <row r="98" spans="2:55" ht="12.75" customHeight="1">
      <c r="B98" s="234">
        <f>IF(OR(ISBLANK('MH01'!A152),ISERROR('MH01'!A152)),"",'MH01'!A152)</f>
        <v>145</v>
      </c>
      <c r="C98" s="119"/>
      <c r="D98" s="139"/>
      <c r="E98" s="140"/>
      <c r="F98" s="141"/>
      <c r="G98" s="141"/>
      <c r="N98" s="196"/>
      <c r="O98" s="166"/>
      <c r="P98" s="166"/>
      <c r="Q98" s="166"/>
      <c r="R98" s="166"/>
      <c r="S98" s="166"/>
      <c r="T98" s="127"/>
      <c r="U98" s="127"/>
      <c r="Y98" s="169"/>
      <c r="Z98" s="169"/>
      <c r="AA98" s="169"/>
      <c r="AB98" s="169"/>
      <c r="AC98" s="169"/>
      <c r="AD98" s="156"/>
      <c r="AE98" s="169"/>
      <c r="AF98" s="169"/>
      <c r="AG98" s="169"/>
      <c r="AH98" s="157"/>
    </row>
    <row r="99" spans="2:55" ht="12.75" customHeight="1">
      <c r="B99" s="234">
        <f>IF(OR(ISBLANK('MH01'!A153),ISERROR('MH01'!A153)),"",'MH01'!A153)</f>
        <v>146</v>
      </c>
      <c r="C99" s="119"/>
      <c r="D99" s="139"/>
      <c r="E99" s="140"/>
      <c r="F99" s="141"/>
      <c r="G99" s="141"/>
      <c r="N99" s="196"/>
      <c r="O99" s="166"/>
      <c r="P99" s="166"/>
      <c r="Q99" s="166"/>
      <c r="R99" s="166"/>
      <c r="S99" s="166"/>
      <c r="T99" s="127"/>
      <c r="U99" s="127"/>
      <c r="Y99" s="169"/>
      <c r="Z99" s="169"/>
      <c r="AA99" s="169"/>
      <c r="AB99" s="169"/>
      <c r="AC99" s="169"/>
      <c r="AD99" s="156"/>
      <c r="AE99" s="169"/>
      <c r="AF99" s="169"/>
      <c r="AG99" s="169"/>
      <c r="AH99" s="157"/>
    </row>
    <row r="100" spans="2:55" ht="12.75" customHeight="1">
      <c r="B100" s="234">
        <f>IF(OR(ISBLANK('MH01'!A154),ISERROR('MH01'!A154)),"",'MH01'!A154)</f>
        <v>147</v>
      </c>
      <c r="C100" s="119"/>
      <c r="D100" s="139"/>
      <c r="E100" s="140"/>
      <c r="F100" s="141"/>
      <c r="G100" s="141"/>
      <c r="N100" s="196"/>
      <c r="O100" s="166"/>
      <c r="P100" s="166"/>
      <c r="Q100" s="166"/>
      <c r="R100" s="166"/>
      <c r="S100" s="166"/>
      <c r="T100" s="127"/>
      <c r="U100" s="127"/>
      <c r="Y100" s="169"/>
      <c r="Z100" s="169"/>
      <c r="AA100" s="169"/>
      <c r="AB100" s="169"/>
      <c r="AC100" s="169"/>
      <c r="AD100" s="156"/>
      <c r="AE100" s="169"/>
      <c r="AF100" s="169"/>
      <c r="AG100" s="169"/>
      <c r="AH100" s="157"/>
    </row>
    <row r="101" spans="2:55" ht="12.75" customHeight="1">
      <c r="B101" s="234">
        <f>IF(OR(ISBLANK('MH01'!A155),ISERROR('MH01'!A155)),"",'MH01'!A155)</f>
        <v>148</v>
      </c>
      <c r="C101" s="119"/>
      <c r="D101" s="139"/>
      <c r="E101" s="140"/>
      <c r="F101" s="141"/>
      <c r="G101" s="141"/>
      <c r="N101" s="196"/>
      <c r="O101" s="166"/>
      <c r="P101" s="166"/>
      <c r="Q101" s="166"/>
      <c r="R101" s="166"/>
      <c r="S101" s="166"/>
      <c r="T101" s="127"/>
      <c r="U101" s="127"/>
      <c r="Y101" s="169"/>
      <c r="Z101" s="169"/>
      <c r="AA101" s="169"/>
      <c r="AB101" s="169"/>
      <c r="AC101" s="169"/>
      <c r="AD101" s="156"/>
      <c r="AE101" s="169"/>
      <c r="AF101" s="169"/>
      <c r="AG101" s="169"/>
      <c r="AH101" s="157"/>
    </row>
    <row r="102" spans="2:55" ht="12.75" customHeight="1">
      <c r="B102" s="234">
        <f>IF(OR(ISBLANK('MH01'!A156),ISERROR('MH01'!A156)),"",'MH01'!A156)</f>
        <v>149</v>
      </c>
      <c r="C102" s="119"/>
      <c r="D102" s="139"/>
      <c r="E102" s="140"/>
      <c r="F102" s="141"/>
      <c r="G102" s="141"/>
      <c r="N102" s="196"/>
      <c r="O102" s="166"/>
      <c r="P102" s="166"/>
      <c r="Q102" s="166"/>
      <c r="R102" s="166"/>
      <c r="S102" s="166"/>
      <c r="T102" s="127"/>
      <c r="U102" s="127"/>
      <c r="Y102" s="169"/>
      <c r="Z102" s="169"/>
      <c r="AA102" s="169"/>
      <c r="AB102" s="169"/>
      <c r="AC102" s="169"/>
      <c r="AD102" s="156"/>
      <c r="AE102" s="169"/>
      <c r="AF102" s="169"/>
      <c r="AG102" s="169"/>
      <c r="AH102" s="157"/>
    </row>
    <row r="103" spans="2:55" ht="12.75" customHeight="1">
      <c r="B103" s="234">
        <f>IF(OR(ISBLANK('MH01'!A157),ISERROR('MH01'!A157)),"",'MH01'!A157)</f>
        <v>150</v>
      </c>
      <c r="C103" s="119"/>
      <c r="D103" s="139"/>
      <c r="E103" s="140"/>
      <c r="F103" s="141"/>
      <c r="G103" s="141"/>
      <c r="N103" s="196"/>
      <c r="O103" s="166"/>
      <c r="P103" s="166"/>
      <c r="Q103" s="166"/>
      <c r="R103" s="166"/>
      <c r="S103" s="166"/>
      <c r="T103" s="127"/>
      <c r="U103" s="127"/>
      <c r="Y103" s="169"/>
      <c r="Z103" s="169"/>
      <c r="AA103" s="169"/>
      <c r="AB103" s="169"/>
      <c r="AC103" s="169"/>
      <c r="AD103" s="156"/>
      <c r="AE103" s="169"/>
      <c r="AF103" s="169"/>
      <c r="AG103" s="169"/>
      <c r="AH103" s="157"/>
    </row>
    <row r="104" spans="2:55" ht="12.75" customHeight="1">
      <c r="B104" s="122" t="str">
        <f>IF(OR(ISBLANK('MH01'!A269),ISERROR('MH01'!A269)),"",'MH01'!A269)</f>
        <v/>
      </c>
      <c r="C104" s="127" t="str">
        <f>IF(OR(ISBLANK('MH01'!C269),ISERROR('MH01'!C269)),"",'MH01'!C269)</f>
        <v/>
      </c>
      <c r="D104" s="125" t="str">
        <f>IF(OR(ISBLANK('MH01'!D269),ISERROR('MH01'!D269)),"",'MH01'!D269)</f>
        <v/>
      </c>
      <c r="E104" s="144" t="str">
        <f>IF(OR(ISBLANK('MH01'!E269),ISERROR('MH01'!E269)),"",'MH01'!E269)</f>
        <v/>
      </c>
      <c r="F104" s="144" t="str">
        <f>IF(OR(ISBLANK('MH01'!F269),ISERROR('MH01'!F269)),"",'MH01'!F269)</f>
        <v/>
      </c>
      <c r="H104" s="127" t="str">
        <f>IF(OR(ISBLANK('MH01'!H269),ISERROR('MH01'!H269)),"",'MH01'!H269)</f>
        <v/>
      </c>
      <c r="I104" s="122" t="str">
        <f>IF(OR(ISBLANK('MH01'!I269),ISERROR('MH01'!I269)),"",'MH01'!I269)</f>
        <v/>
      </c>
      <c r="J104" s="126" t="str">
        <f>IF(OR(ISBLANK('MH01'!J269),ISERROR('MH01'!J269)),"",'MH01'!J269)</f>
        <v/>
      </c>
      <c r="K104" s="122" t="str">
        <f>IF(OR(ISBLANK('MH01'!K269),ISERROR('MH01'!K269)),"",'MH01'!K269)</f>
        <v/>
      </c>
      <c r="L104" s="122" t="str">
        <f>IF(OR(ISBLANK('MH01'!L269),ISERROR('MH01'!L269)),"",'MH01'!L269)</f>
        <v/>
      </c>
      <c r="M104" s="122" t="str">
        <f>IF(OR(ISBLANK('MH01'!M269),ISERROR('MH01'!M269)),"",'MH01'!M269)</f>
        <v/>
      </c>
      <c r="N104" s="196" t="str">
        <f>IF(OR(ISBLANK('MH01'!N269),ISERROR('MH01'!N269)),"",'MH01'!N269)</f>
        <v/>
      </c>
      <c r="O104" s="166" t="str">
        <f>IF(OR(ISBLANK('MH01'!O269),ISERROR('MH01'!O269)),"",'MH01'!O269)</f>
        <v/>
      </c>
      <c r="P104" s="166"/>
      <c r="Q104" s="166" t="str">
        <f>IF(OR(ISBLANK('MH01'!P269),ISERROR('MH01'!P269)),"",'MH01'!P269)</f>
        <v/>
      </c>
      <c r="R104" s="166" t="str">
        <f>IF(OR(ISBLANK('MH01'!Q269),ISERROR('MH01'!Q269)),"",'MH01'!Q269)</f>
        <v/>
      </c>
      <c r="S104" s="166" t="str">
        <f>IF(OR(ISBLANK('MH01'!R269),ISERROR('MH01'!R269)),"",'MH01'!R269)</f>
        <v/>
      </c>
      <c r="T104" s="127" t="str">
        <f>IF(OR(ISBLANK('MH01'!S269),ISERROR('MH01'!S269)),"",'MH01'!S269)</f>
        <v/>
      </c>
      <c r="U104" s="127" t="str">
        <f>IF(OR(ISBLANK('MH01'!T269),ISERROR('MH01'!T269)),"",'MH01'!T269)</f>
        <v/>
      </c>
      <c r="V104" s="122" t="str">
        <f>IF(OR(ISBLANK('MH01'!U269),ISERROR('MH01'!U269)),"",'MH01'!U269)</f>
        <v/>
      </c>
      <c r="W104" s="128" t="str">
        <f>IF(OR(ISBLANK('MH01'!V269),ISERROR('MH01'!V269)),"",'MH01'!V269)</f>
        <v/>
      </c>
      <c r="X104" s="122" t="str">
        <f>IF(OR(ISBLANK('MH01'!W269),ISERROR('MH01'!W269)),"",'MH01'!W269)</f>
        <v/>
      </c>
      <c r="Y104" s="169" t="str">
        <f ca="1">IF(OR(ISBLANK('MH01'!X269),ISERROR('MH01'!X269)),"",'MH01'!X269)</f>
        <v/>
      </c>
      <c r="Z104" s="169" t="str">
        <f ca="1">IF(OR(ISBLANK('MH01'!Y269),ISERROR('MH01'!Y269)),"",'MH01'!Y269)</f>
        <v/>
      </c>
      <c r="AA104" s="169" t="str">
        <f ca="1">IF(OR(ISBLANK('MH01'!Z269),ISERROR('MH01'!Z269)),"",'MH01'!Z269)</f>
        <v/>
      </c>
      <c r="AB104" s="169" t="str">
        <f ca="1">IF(OR(ISBLANK('MH01'!AA269),ISERROR('MH01'!AA269)),"",'MH01'!AA269)</f>
        <v/>
      </c>
      <c r="AC104" s="169" t="str">
        <f ca="1">IF(OR(ISBLANK('MH01'!AB269),ISERROR('MH01'!AB269)),"",'MH01'!AB269)</f>
        <v/>
      </c>
      <c r="AD104" s="156" t="str">
        <f ca="1">IF(OR(ISBLANK('MH01'!AC269),ISERROR('MH01'!AC269)),"",'MH01'!AC269)</f>
        <v/>
      </c>
      <c r="AE104" s="169">
        <f ca="1">IF(OR(ISBLANK('MH01'!AD269),ISERROR('MH01'!AD269)),"",'MH01'!AD269)</f>
        <v>0</v>
      </c>
      <c r="AF104" s="169">
        <f ca="1">IF(OR(ISBLANK('MH01'!AE269),ISERROR('MH01'!AE269)),"",'MH01'!AE269)</f>
        <v>0</v>
      </c>
      <c r="AG104" s="169"/>
      <c r="AH104" s="157" t="str">
        <f ca="1">IF(OR(ISBLANK('MH01'!AG269),ISERROR('MH01'!AG269)),"",'MH01'!AG269)</f>
        <v/>
      </c>
      <c r="AI104" s="128" t="str">
        <f>IF(OR(ISBLANK('MH01'!AH269),ISERROR('MH01'!AH269)),"",'MH01'!AH269)</f>
        <v/>
      </c>
      <c r="AJ104" s="128" t="str">
        <f>IF(OR(ISBLANK('MH01'!AI269),ISERROR('MH01'!AI269)),"",'MH01'!AI269)</f>
        <v/>
      </c>
      <c r="AK104" s="128" t="str">
        <f>IF(OR(ISBLANK('MH01'!AJ269),ISERROR('MH01'!AJ269)),"",'MH01'!AJ269)</f>
        <v/>
      </c>
      <c r="AL104" s="128" t="str">
        <f>IF(OR(ISBLANK('MH01'!AK269),ISERROR('MH01'!AK269)),"",'MH01'!AK269)</f>
        <v/>
      </c>
      <c r="AM104" s="122" t="str">
        <f>IF(OR(ISBLANK('MH01'!AL269),ISERROR('MH01'!AL269)),"",'MH01'!AL269)</f>
        <v/>
      </c>
      <c r="AN104" s="122" t="str">
        <f>IF(OR(ISBLANK('MH01'!AM269),ISERROR('MH01'!AM269)),"",'MH01'!AM269)</f>
        <v/>
      </c>
      <c r="AO104" s="122" t="str">
        <f>IF(OR(ISBLANK('MH01'!AN269),ISERROR('MH01'!AN269)),"",'MH01'!AN269)</f>
        <v/>
      </c>
      <c r="AP104" s="122" t="str">
        <f>IF(OR(ISBLANK('MH01'!AO269),ISERROR('MH01'!AO269)),"",'MH01'!AO269)</f>
        <v/>
      </c>
      <c r="AQ104" s="122" t="str">
        <f>IF(OR(ISBLANK('MH01'!AP269),ISERROR('MH01'!AP269)),"",'MH01'!AP269)</f>
        <v/>
      </c>
      <c r="AR104" s="122" t="str">
        <f>IF(OR(ISBLANK('MH01'!AQ269),ISERROR('MH01'!AQ269)),"",'MH01'!AQ269)</f>
        <v/>
      </c>
      <c r="AS104" s="122" t="str">
        <f>IF(OR(ISBLANK('MH01'!AR269),ISERROR('MH01'!AR269)),"",'MH01'!AR269)</f>
        <v/>
      </c>
      <c r="AT104" s="122" t="str">
        <f>IF(OR(ISBLANK('MH01'!AS269),ISERROR('MH01'!AS269)),"",'MH01'!AS269)</f>
        <v/>
      </c>
      <c r="AU104" s="122" t="str">
        <f>IF(OR(ISBLANK('MH01'!AT269),ISERROR('MH01'!AT269)),"",'MH01'!AT269)</f>
        <v/>
      </c>
      <c r="AV104" s="122" t="str">
        <f>IF(OR(ISBLANK('MH01'!AU269),ISERROR('MH01'!AU269)),"",'MH01'!AU269)</f>
        <v/>
      </c>
      <c r="AW104" s="122" t="str">
        <f>IF(OR(ISBLANK('MH01'!AV269),ISERROR('MH01'!AV269)),"",'MH01'!AV269)</f>
        <v/>
      </c>
      <c r="AX104" s="122" t="str">
        <f>IF(OR(ISBLANK('MH01'!AW269),ISERROR('MH01'!AW269)),"",'MH01'!AW269)</f>
        <v/>
      </c>
      <c r="AY104" s="122" t="str">
        <f>IF(OR(ISBLANK('MH01'!AX269),ISERROR('MH01'!AX269)),"",'MH01'!AX269)</f>
        <v/>
      </c>
      <c r="AZ104" s="122" t="str">
        <f>IF(OR(ISBLANK('MH01'!AY269),ISERROR('MH01'!AY269)),"",'MH01'!AY269)</f>
        <v/>
      </c>
      <c r="BA104" s="122" t="str">
        <f>IF(OR(ISBLANK('MH01'!AZ269),ISERROR('MH01'!AZ269)),"",'MH01'!AZ269)</f>
        <v/>
      </c>
      <c r="BB104" s="122" t="str">
        <f>IF(OR(ISBLANK('MH01'!BA269),ISERROR('MH01'!BA269)),"",'MH01'!BA269)</f>
        <v/>
      </c>
      <c r="BC104" s="122" t="str">
        <f>IF(OR(ISBLANK('MH01'!BB269),ISERROR('MH01'!BB269)),"",'MH01'!BB269)</f>
        <v/>
      </c>
    </row>
    <row r="105" spans="2:55" ht="12.75" customHeight="1">
      <c r="B105" s="122" t="str">
        <f>IF(OR(ISBLANK('MH01'!A270),ISERROR('MH01'!A270)),"",'MH01'!A270)</f>
        <v/>
      </c>
      <c r="C105" s="127" t="str">
        <f>IF(OR(ISBLANK('MH01'!C270),ISERROR('MH01'!C270)),"",'MH01'!C270)</f>
        <v/>
      </c>
      <c r="D105" s="125" t="str">
        <f>IF(OR(ISBLANK('MH01'!D270),ISERROR('MH01'!D270)),"",'MH01'!D270)</f>
        <v/>
      </c>
      <c r="E105" s="144" t="str">
        <f>IF(OR(ISBLANK('MH01'!E270),ISERROR('MH01'!E270)),"",'MH01'!E270)</f>
        <v/>
      </c>
      <c r="F105" s="144" t="str">
        <f>IF(OR(ISBLANK('MH01'!F270),ISERROR('MH01'!F270)),"",'MH01'!F270)</f>
        <v/>
      </c>
      <c r="H105" s="127" t="str">
        <f>IF(OR(ISBLANK('MH01'!H270),ISERROR('MH01'!H270)),"",'MH01'!H270)</f>
        <v/>
      </c>
      <c r="I105" s="122" t="str">
        <f>IF(OR(ISBLANK('MH01'!I270),ISERROR('MH01'!I270)),"",'MH01'!I270)</f>
        <v/>
      </c>
      <c r="J105" s="126" t="str">
        <f>IF(OR(ISBLANK('MH01'!J270),ISERROR('MH01'!J270)),"",'MH01'!J270)</f>
        <v/>
      </c>
      <c r="K105" s="122" t="str">
        <f>IF(OR(ISBLANK('MH01'!K270),ISERROR('MH01'!K270)),"",'MH01'!K270)</f>
        <v/>
      </c>
      <c r="L105" s="122" t="str">
        <f>IF(OR(ISBLANK('MH01'!L270),ISERROR('MH01'!L270)),"",'MH01'!L270)</f>
        <v/>
      </c>
      <c r="M105" s="122" t="str">
        <f>IF(OR(ISBLANK('MH01'!M270),ISERROR('MH01'!M270)),"",'MH01'!M270)</f>
        <v/>
      </c>
      <c r="N105" s="196" t="str">
        <f>IF(OR(ISBLANK('MH01'!N270),ISERROR('MH01'!N270)),"",'MH01'!N270)</f>
        <v/>
      </c>
      <c r="O105" s="166" t="str">
        <f>IF(OR(ISBLANK('MH01'!O270),ISERROR('MH01'!O270)),"",'MH01'!O270)</f>
        <v/>
      </c>
      <c r="P105" s="166"/>
      <c r="Q105" s="166" t="str">
        <f>IF(OR(ISBLANK('MH01'!P270),ISERROR('MH01'!P270)),"",'MH01'!P270)</f>
        <v/>
      </c>
      <c r="R105" s="166" t="str">
        <f>IF(OR(ISBLANK('MH01'!Q270),ISERROR('MH01'!Q270)),"",'MH01'!Q270)</f>
        <v/>
      </c>
      <c r="S105" s="166" t="str">
        <f>IF(OR(ISBLANK('MH01'!R270),ISERROR('MH01'!R270)),"",'MH01'!R270)</f>
        <v/>
      </c>
      <c r="T105" s="127" t="str">
        <f>IF(OR(ISBLANK('MH01'!S270),ISERROR('MH01'!S270)),"",'MH01'!S270)</f>
        <v/>
      </c>
      <c r="U105" s="127" t="str">
        <f>IF(OR(ISBLANK('MH01'!T270),ISERROR('MH01'!T270)),"",'MH01'!T270)</f>
        <v/>
      </c>
      <c r="V105" s="122" t="str">
        <f>IF(OR(ISBLANK('MH01'!U270),ISERROR('MH01'!U270)),"",'MH01'!U270)</f>
        <v/>
      </c>
      <c r="W105" s="128" t="str">
        <f>IF(OR(ISBLANK('MH01'!V270),ISERROR('MH01'!V270)),"",'MH01'!V270)</f>
        <v/>
      </c>
      <c r="X105" s="122" t="str">
        <f>IF(OR(ISBLANK('MH01'!W270),ISERROR('MH01'!W270)),"",'MH01'!W270)</f>
        <v/>
      </c>
      <c r="Y105" s="169" t="str">
        <f ca="1">IF(OR(ISBLANK('MH01'!X270),ISERROR('MH01'!X270)),"",'MH01'!X270)</f>
        <v/>
      </c>
      <c r="Z105" s="169" t="str">
        <f ca="1">IF(OR(ISBLANK('MH01'!Y270),ISERROR('MH01'!Y270)),"",'MH01'!Y270)</f>
        <v/>
      </c>
      <c r="AA105" s="169" t="str">
        <f ca="1">IF(OR(ISBLANK('MH01'!Z270),ISERROR('MH01'!Z270)),"",'MH01'!Z270)</f>
        <v/>
      </c>
      <c r="AB105" s="169" t="str">
        <f ca="1">IF(OR(ISBLANK('MH01'!AA270),ISERROR('MH01'!AA270)),"",'MH01'!AA270)</f>
        <v/>
      </c>
      <c r="AC105" s="169" t="str">
        <f ca="1">IF(OR(ISBLANK('MH01'!AB270),ISERROR('MH01'!AB270)),"",'MH01'!AB270)</f>
        <v/>
      </c>
      <c r="AD105" s="156" t="str">
        <f ca="1">IF(OR(ISBLANK('MH01'!AC270),ISERROR('MH01'!AC270)),"",'MH01'!AC270)</f>
        <v/>
      </c>
      <c r="AE105" s="169">
        <f ca="1">IF(OR(ISBLANK('MH01'!AD270),ISERROR('MH01'!AD270)),"",'MH01'!AD270)</f>
        <v>0</v>
      </c>
      <c r="AF105" s="169">
        <f ca="1">IF(OR(ISBLANK('MH01'!AE270),ISERROR('MH01'!AE270)),"",'MH01'!AE270)</f>
        <v>0</v>
      </c>
      <c r="AG105" s="169"/>
      <c r="AH105" s="157" t="str">
        <f ca="1">IF(OR(ISBLANK('MH01'!AG270),ISERROR('MH01'!AG270)),"",'MH01'!AG270)</f>
        <v/>
      </c>
      <c r="AI105" s="128" t="str">
        <f>IF(OR(ISBLANK('MH01'!AH270),ISERROR('MH01'!AH270)),"",'MH01'!AH270)</f>
        <v/>
      </c>
      <c r="AJ105" s="128" t="str">
        <f>IF(OR(ISBLANK('MH01'!AI270),ISERROR('MH01'!AI270)),"",'MH01'!AI270)</f>
        <v/>
      </c>
      <c r="AK105" s="128" t="str">
        <f>IF(OR(ISBLANK('MH01'!AJ270),ISERROR('MH01'!AJ270)),"",'MH01'!AJ270)</f>
        <v/>
      </c>
      <c r="AL105" s="128" t="str">
        <f>IF(OR(ISBLANK('MH01'!AK270),ISERROR('MH01'!AK270)),"",'MH01'!AK270)</f>
        <v/>
      </c>
      <c r="AM105" s="122" t="str">
        <f>IF(OR(ISBLANK('MH01'!AL270),ISERROR('MH01'!AL270)),"",'MH01'!AL270)</f>
        <v/>
      </c>
      <c r="AN105" s="122" t="str">
        <f>IF(OR(ISBLANK('MH01'!AM270),ISERROR('MH01'!AM270)),"",'MH01'!AM270)</f>
        <v/>
      </c>
      <c r="AO105" s="122" t="str">
        <f>IF(OR(ISBLANK('MH01'!AN270),ISERROR('MH01'!AN270)),"",'MH01'!AN270)</f>
        <v/>
      </c>
      <c r="AP105" s="122" t="str">
        <f>IF(OR(ISBLANK('MH01'!AO270),ISERROR('MH01'!AO270)),"",'MH01'!AO270)</f>
        <v/>
      </c>
      <c r="AQ105" s="122" t="str">
        <f>IF(OR(ISBLANK('MH01'!AP270),ISERROR('MH01'!AP270)),"",'MH01'!AP270)</f>
        <v/>
      </c>
      <c r="AR105" s="122" t="str">
        <f>IF(OR(ISBLANK('MH01'!AQ270),ISERROR('MH01'!AQ270)),"",'MH01'!AQ270)</f>
        <v/>
      </c>
      <c r="AS105" s="122" t="str">
        <f>IF(OR(ISBLANK('MH01'!AR270),ISERROR('MH01'!AR270)),"",'MH01'!AR270)</f>
        <v/>
      </c>
      <c r="AT105" s="122" t="str">
        <f>IF(OR(ISBLANK('MH01'!AS270),ISERROR('MH01'!AS270)),"",'MH01'!AS270)</f>
        <v/>
      </c>
      <c r="AU105" s="122" t="str">
        <f>IF(OR(ISBLANK('MH01'!AT270),ISERROR('MH01'!AT270)),"",'MH01'!AT270)</f>
        <v/>
      </c>
      <c r="AV105" s="122" t="str">
        <f>IF(OR(ISBLANK('MH01'!AU270),ISERROR('MH01'!AU270)),"",'MH01'!AU270)</f>
        <v/>
      </c>
      <c r="AW105" s="122" t="str">
        <f>IF(OR(ISBLANK('MH01'!AV270),ISERROR('MH01'!AV270)),"",'MH01'!AV270)</f>
        <v/>
      </c>
      <c r="AX105" s="122" t="str">
        <f>IF(OR(ISBLANK('MH01'!AW270),ISERROR('MH01'!AW270)),"",'MH01'!AW270)</f>
        <v/>
      </c>
      <c r="AY105" s="122" t="str">
        <f>IF(OR(ISBLANK('MH01'!AX270),ISERROR('MH01'!AX270)),"",'MH01'!AX270)</f>
        <v/>
      </c>
      <c r="AZ105" s="122" t="str">
        <f>IF(OR(ISBLANK('MH01'!AY270),ISERROR('MH01'!AY270)),"",'MH01'!AY270)</f>
        <v/>
      </c>
      <c r="BA105" s="122" t="str">
        <f>IF(OR(ISBLANK('MH01'!AZ270),ISERROR('MH01'!AZ270)),"",'MH01'!AZ270)</f>
        <v/>
      </c>
      <c r="BB105" s="122" t="str">
        <f>IF(OR(ISBLANK('MH01'!BA270),ISERROR('MH01'!BA270)),"",'MH01'!BA270)</f>
        <v/>
      </c>
      <c r="BC105" s="122" t="str">
        <f>IF(OR(ISBLANK('MH01'!BB270),ISERROR('MH01'!BB270)),"",'MH01'!BB270)</f>
        <v/>
      </c>
    </row>
    <row r="106" spans="2:55" ht="12.75" customHeight="1">
      <c r="B106" s="122" t="str">
        <f>IF(OR(ISBLANK('MH01'!A271),ISERROR('MH01'!A271)),"",'MH01'!A271)</f>
        <v/>
      </c>
      <c r="C106" s="127" t="str">
        <f>IF(OR(ISBLANK('MH01'!C271),ISERROR('MH01'!C271)),"",'MH01'!C271)</f>
        <v/>
      </c>
      <c r="D106" s="125" t="str">
        <f>IF(OR(ISBLANK('MH01'!D271),ISERROR('MH01'!D271)),"",'MH01'!D271)</f>
        <v/>
      </c>
      <c r="E106" s="144" t="str">
        <f>IF(OR(ISBLANK('MH01'!E271),ISERROR('MH01'!E271)),"",'MH01'!E271)</f>
        <v/>
      </c>
      <c r="F106" s="144" t="str">
        <f>IF(OR(ISBLANK('MH01'!F271),ISERROR('MH01'!F271)),"",'MH01'!F271)</f>
        <v/>
      </c>
      <c r="H106" s="127" t="str">
        <f>IF(OR(ISBLANK('MH01'!H271),ISERROR('MH01'!H271)),"",'MH01'!H271)</f>
        <v/>
      </c>
      <c r="I106" s="122" t="str">
        <f>IF(OR(ISBLANK('MH01'!I271),ISERROR('MH01'!I271)),"",'MH01'!I271)</f>
        <v/>
      </c>
      <c r="J106" s="126" t="str">
        <f>IF(OR(ISBLANK('MH01'!J271),ISERROR('MH01'!J271)),"",'MH01'!J271)</f>
        <v/>
      </c>
      <c r="K106" s="122" t="str">
        <f>IF(OR(ISBLANK('MH01'!K271),ISERROR('MH01'!K271)),"",'MH01'!K271)</f>
        <v/>
      </c>
      <c r="L106" s="122" t="str">
        <f>IF(OR(ISBLANK('MH01'!L271),ISERROR('MH01'!L271)),"",'MH01'!L271)</f>
        <v/>
      </c>
      <c r="M106" s="122" t="str">
        <f>IF(OR(ISBLANK('MH01'!M271),ISERROR('MH01'!M271)),"",'MH01'!M271)</f>
        <v/>
      </c>
      <c r="N106" s="196" t="str">
        <f>IF(OR(ISBLANK('MH01'!N271),ISERROR('MH01'!N271)),"",'MH01'!N271)</f>
        <v/>
      </c>
      <c r="O106" s="166" t="str">
        <f>IF(OR(ISBLANK('MH01'!O271),ISERROR('MH01'!O271)),"",'MH01'!O271)</f>
        <v/>
      </c>
      <c r="P106" s="166"/>
      <c r="Q106" s="166" t="str">
        <f>IF(OR(ISBLANK('MH01'!P271),ISERROR('MH01'!P271)),"",'MH01'!P271)</f>
        <v/>
      </c>
      <c r="R106" s="166" t="str">
        <f>IF(OR(ISBLANK('MH01'!Q271),ISERROR('MH01'!Q271)),"",'MH01'!Q271)</f>
        <v/>
      </c>
      <c r="S106" s="166" t="str">
        <f>IF(OR(ISBLANK('MH01'!R271),ISERROR('MH01'!R271)),"",'MH01'!R271)</f>
        <v/>
      </c>
      <c r="T106" s="127" t="str">
        <f>IF(OR(ISBLANK('MH01'!S271),ISERROR('MH01'!S271)),"",'MH01'!S271)</f>
        <v/>
      </c>
      <c r="U106" s="127" t="str">
        <f>IF(OR(ISBLANK('MH01'!T271),ISERROR('MH01'!T271)),"",'MH01'!T271)</f>
        <v/>
      </c>
      <c r="V106" s="122" t="str">
        <f>IF(OR(ISBLANK('MH01'!U271),ISERROR('MH01'!U271)),"",'MH01'!U271)</f>
        <v/>
      </c>
      <c r="W106" s="128" t="str">
        <f>IF(OR(ISBLANK('MH01'!V271),ISERROR('MH01'!V271)),"",'MH01'!V271)</f>
        <v/>
      </c>
      <c r="X106" s="122" t="str">
        <f>IF(OR(ISBLANK('MH01'!W271),ISERROR('MH01'!W271)),"",'MH01'!W271)</f>
        <v/>
      </c>
      <c r="Y106" s="169" t="str">
        <f ca="1">IF(OR(ISBLANK('MH01'!X271),ISERROR('MH01'!X271)),"",'MH01'!X271)</f>
        <v/>
      </c>
      <c r="Z106" s="169" t="str">
        <f ca="1">IF(OR(ISBLANK('MH01'!Y271),ISERROR('MH01'!Y271)),"",'MH01'!Y271)</f>
        <v/>
      </c>
      <c r="AA106" s="169" t="str">
        <f ca="1">IF(OR(ISBLANK('MH01'!Z271),ISERROR('MH01'!Z271)),"",'MH01'!Z271)</f>
        <v/>
      </c>
      <c r="AB106" s="169" t="str">
        <f ca="1">IF(OR(ISBLANK('MH01'!AA271),ISERROR('MH01'!AA271)),"",'MH01'!AA271)</f>
        <v/>
      </c>
      <c r="AC106" s="169" t="str">
        <f ca="1">IF(OR(ISBLANK('MH01'!AB271),ISERROR('MH01'!AB271)),"",'MH01'!AB271)</f>
        <v/>
      </c>
      <c r="AD106" s="156" t="str">
        <f ca="1">IF(OR(ISBLANK('MH01'!AC271),ISERROR('MH01'!AC271)),"",'MH01'!AC271)</f>
        <v/>
      </c>
      <c r="AE106" s="169">
        <f ca="1">IF(OR(ISBLANK('MH01'!AD271),ISERROR('MH01'!AD271)),"",'MH01'!AD271)</f>
        <v>0</v>
      </c>
      <c r="AF106" s="169">
        <f ca="1">IF(OR(ISBLANK('MH01'!AE271),ISERROR('MH01'!AE271)),"",'MH01'!AE271)</f>
        <v>0</v>
      </c>
      <c r="AG106" s="169"/>
      <c r="AH106" s="157" t="str">
        <f ca="1">IF(OR(ISBLANK('MH01'!AG271),ISERROR('MH01'!AG271)),"",'MH01'!AG271)</f>
        <v/>
      </c>
      <c r="AI106" s="128" t="str">
        <f>IF(OR(ISBLANK('MH01'!AH271),ISERROR('MH01'!AH271)),"",'MH01'!AH271)</f>
        <v/>
      </c>
      <c r="AJ106" s="128" t="str">
        <f>IF(OR(ISBLANK('MH01'!AI271),ISERROR('MH01'!AI271)),"",'MH01'!AI271)</f>
        <v/>
      </c>
      <c r="AK106" s="128" t="str">
        <f>IF(OR(ISBLANK('MH01'!AJ271),ISERROR('MH01'!AJ271)),"",'MH01'!AJ271)</f>
        <v/>
      </c>
      <c r="AL106" s="128" t="str">
        <f>IF(OR(ISBLANK('MH01'!AK271),ISERROR('MH01'!AK271)),"",'MH01'!AK271)</f>
        <v/>
      </c>
      <c r="AM106" s="122" t="str">
        <f>IF(OR(ISBLANK('MH01'!AL271),ISERROR('MH01'!AL271)),"",'MH01'!AL271)</f>
        <v/>
      </c>
      <c r="AN106" s="122" t="str">
        <f>IF(OR(ISBLANK('MH01'!AM271),ISERROR('MH01'!AM271)),"",'MH01'!AM271)</f>
        <v/>
      </c>
      <c r="AO106" s="122" t="str">
        <f>IF(OR(ISBLANK('MH01'!AN271),ISERROR('MH01'!AN271)),"",'MH01'!AN271)</f>
        <v/>
      </c>
      <c r="AP106" s="122" t="str">
        <f>IF(OR(ISBLANK('MH01'!AO271),ISERROR('MH01'!AO271)),"",'MH01'!AO271)</f>
        <v/>
      </c>
      <c r="AQ106" s="122" t="str">
        <f>IF(OR(ISBLANK('MH01'!AP271),ISERROR('MH01'!AP271)),"",'MH01'!AP271)</f>
        <v/>
      </c>
      <c r="AR106" s="122" t="str">
        <f>IF(OR(ISBLANK('MH01'!AQ271),ISERROR('MH01'!AQ271)),"",'MH01'!AQ271)</f>
        <v/>
      </c>
      <c r="AS106" s="122" t="str">
        <f>IF(OR(ISBLANK('MH01'!AR271),ISERROR('MH01'!AR271)),"",'MH01'!AR271)</f>
        <v/>
      </c>
      <c r="AT106" s="122" t="str">
        <f>IF(OR(ISBLANK('MH01'!AS271),ISERROR('MH01'!AS271)),"",'MH01'!AS271)</f>
        <v/>
      </c>
      <c r="AU106" s="122" t="str">
        <f>IF(OR(ISBLANK('MH01'!AT271),ISERROR('MH01'!AT271)),"",'MH01'!AT271)</f>
        <v/>
      </c>
      <c r="AV106" s="122" t="str">
        <f>IF(OR(ISBLANK('MH01'!AU271),ISERROR('MH01'!AU271)),"",'MH01'!AU271)</f>
        <v/>
      </c>
      <c r="AW106" s="122" t="str">
        <f>IF(OR(ISBLANK('MH01'!AV271),ISERROR('MH01'!AV271)),"",'MH01'!AV271)</f>
        <v/>
      </c>
      <c r="AX106" s="122" t="str">
        <f>IF(OR(ISBLANK('MH01'!AW271),ISERROR('MH01'!AW271)),"",'MH01'!AW271)</f>
        <v/>
      </c>
      <c r="AY106" s="122" t="str">
        <f>IF(OR(ISBLANK('MH01'!AX271),ISERROR('MH01'!AX271)),"",'MH01'!AX271)</f>
        <v/>
      </c>
      <c r="AZ106" s="122" t="str">
        <f>IF(OR(ISBLANK('MH01'!AY271),ISERROR('MH01'!AY271)),"",'MH01'!AY271)</f>
        <v/>
      </c>
      <c r="BA106" s="122" t="str">
        <f>IF(OR(ISBLANK('MH01'!AZ271),ISERROR('MH01'!AZ271)),"",'MH01'!AZ271)</f>
        <v/>
      </c>
      <c r="BB106" s="122" t="str">
        <f>IF(OR(ISBLANK('MH01'!BA271),ISERROR('MH01'!BA271)),"",'MH01'!BA271)</f>
        <v/>
      </c>
      <c r="BC106" s="122" t="str">
        <f>IF(OR(ISBLANK('MH01'!BB271),ISERROR('MH01'!BB271)),"",'MH01'!BB271)</f>
        <v/>
      </c>
    </row>
    <row r="107" spans="2:55" ht="12.75" customHeight="1">
      <c r="B107" s="122" t="str">
        <f>IF(OR(ISBLANK('MH01'!A272),ISERROR('MH01'!A272)),"",'MH01'!A272)</f>
        <v/>
      </c>
      <c r="C107" s="127" t="str">
        <f>IF(OR(ISBLANK('MH01'!C272),ISERROR('MH01'!C272)),"",'MH01'!C272)</f>
        <v/>
      </c>
      <c r="D107" s="125" t="str">
        <f>IF(OR(ISBLANK('MH01'!D272),ISERROR('MH01'!D272)),"",'MH01'!D272)</f>
        <v/>
      </c>
      <c r="E107" s="144" t="str">
        <f>IF(OR(ISBLANK('MH01'!E272),ISERROR('MH01'!E272)),"",'MH01'!E272)</f>
        <v/>
      </c>
      <c r="F107" s="144" t="str">
        <f>IF(OR(ISBLANK('MH01'!F272),ISERROR('MH01'!F272)),"",'MH01'!F272)</f>
        <v/>
      </c>
      <c r="H107" s="127" t="str">
        <f>IF(OR(ISBLANK('MH01'!H272),ISERROR('MH01'!H272)),"",'MH01'!H272)</f>
        <v/>
      </c>
      <c r="I107" s="122" t="str">
        <f>IF(OR(ISBLANK('MH01'!I272),ISERROR('MH01'!I272)),"",'MH01'!I272)</f>
        <v/>
      </c>
      <c r="J107" s="126" t="str">
        <f>IF(OR(ISBLANK('MH01'!J272),ISERROR('MH01'!J272)),"",'MH01'!J272)</f>
        <v/>
      </c>
      <c r="K107" s="122" t="str">
        <f>IF(OR(ISBLANK('MH01'!K272),ISERROR('MH01'!K272)),"",'MH01'!K272)</f>
        <v/>
      </c>
      <c r="L107" s="122" t="str">
        <f>IF(OR(ISBLANK('MH01'!L272),ISERROR('MH01'!L272)),"",'MH01'!L272)</f>
        <v/>
      </c>
      <c r="M107" s="122" t="str">
        <f>IF(OR(ISBLANK('MH01'!M272),ISERROR('MH01'!M272)),"",'MH01'!M272)</f>
        <v/>
      </c>
      <c r="N107" s="196" t="str">
        <f>IF(OR(ISBLANK('MH01'!N272),ISERROR('MH01'!N272)),"",'MH01'!N272)</f>
        <v/>
      </c>
      <c r="O107" s="166" t="str">
        <f>IF(OR(ISBLANK('MH01'!O272),ISERROR('MH01'!O272)),"",'MH01'!O272)</f>
        <v/>
      </c>
      <c r="P107" s="166"/>
      <c r="Q107" s="166" t="str">
        <f>IF(OR(ISBLANK('MH01'!P272),ISERROR('MH01'!P272)),"",'MH01'!P272)</f>
        <v/>
      </c>
      <c r="R107" s="166" t="str">
        <f>IF(OR(ISBLANK('MH01'!Q272),ISERROR('MH01'!Q272)),"",'MH01'!Q272)</f>
        <v/>
      </c>
      <c r="S107" s="166" t="str">
        <f>IF(OR(ISBLANK('MH01'!R272),ISERROR('MH01'!R272)),"",'MH01'!R272)</f>
        <v/>
      </c>
      <c r="T107" s="127" t="str">
        <f>IF(OR(ISBLANK('MH01'!S272),ISERROR('MH01'!S272)),"",'MH01'!S272)</f>
        <v/>
      </c>
      <c r="U107" s="127" t="str">
        <f>IF(OR(ISBLANK('MH01'!T272),ISERROR('MH01'!T272)),"",'MH01'!T272)</f>
        <v/>
      </c>
      <c r="V107" s="122" t="str">
        <f>IF(OR(ISBLANK('MH01'!U272),ISERROR('MH01'!U272)),"",'MH01'!U272)</f>
        <v/>
      </c>
      <c r="W107" s="128" t="str">
        <f>IF(OR(ISBLANK('MH01'!V272),ISERROR('MH01'!V272)),"",'MH01'!V272)</f>
        <v/>
      </c>
      <c r="X107" s="122" t="str">
        <f>IF(OR(ISBLANK('MH01'!W272),ISERROR('MH01'!W272)),"",'MH01'!W272)</f>
        <v/>
      </c>
      <c r="Y107" s="169" t="str">
        <f ca="1">IF(OR(ISBLANK('MH01'!X272),ISERROR('MH01'!X272)),"",'MH01'!X272)</f>
        <v/>
      </c>
      <c r="Z107" s="169" t="str">
        <f ca="1">IF(OR(ISBLANK('MH01'!Y272),ISERROR('MH01'!Y272)),"",'MH01'!Y272)</f>
        <v/>
      </c>
      <c r="AA107" s="169" t="str">
        <f ca="1">IF(OR(ISBLANK('MH01'!Z272),ISERROR('MH01'!Z272)),"",'MH01'!Z272)</f>
        <v/>
      </c>
      <c r="AB107" s="169" t="str">
        <f ca="1">IF(OR(ISBLANK('MH01'!AA272),ISERROR('MH01'!AA272)),"",'MH01'!AA272)</f>
        <v/>
      </c>
      <c r="AC107" s="169" t="str">
        <f ca="1">IF(OR(ISBLANK('MH01'!AB272),ISERROR('MH01'!AB272)),"",'MH01'!AB272)</f>
        <v/>
      </c>
      <c r="AD107" s="156" t="str">
        <f ca="1">IF(OR(ISBLANK('MH01'!AC272),ISERROR('MH01'!AC272)),"",'MH01'!AC272)</f>
        <v/>
      </c>
      <c r="AE107" s="169">
        <f ca="1">IF(OR(ISBLANK('MH01'!AD272),ISERROR('MH01'!AD272)),"",'MH01'!AD272)</f>
        <v>0</v>
      </c>
      <c r="AF107" s="169">
        <f ca="1">IF(OR(ISBLANK('MH01'!AE272),ISERROR('MH01'!AE272)),"",'MH01'!AE272)</f>
        <v>0</v>
      </c>
      <c r="AG107" s="169"/>
      <c r="AH107" s="157" t="str">
        <f ca="1">IF(OR(ISBLANK('MH01'!AG272),ISERROR('MH01'!AG272)),"",'MH01'!AG272)</f>
        <v/>
      </c>
      <c r="AI107" s="128" t="str">
        <f>IF(OR(ISBLANK('MH01'!AH272),ISERROR('MH01'!AH272)),"",'MH01'!AH272)</f>
        <v/>
      </c>
      <c r="AJ107" s="128" t="str">
        <f>IF(OR(ISBLANK('MH01'!AI272),ISERROR('MH01'!AI272)),"",'MH01'!AI272)</f>
        <v/>
      </c>
      <c r="AK107" s="128" t="str">
        <f>IF(OR(ISBLANK('MH01'!AJ272),ISERROR('MH01'!AJ272)),"",'MH01'!AJ272)</f>
        <v/>
      </c>
      <c r="AL107" s="128" t="str">
        <f>IF(OR(ISBLANK('MH01'!AK272),ISERROR('MH01'!AK272)),"",'MH01'!AK272)</f>
        <v/>
      </c>
      <c r="AM107" s="122" t="str">
        <f>IF(OR(ISBLANK('MH01'!AL272),ISERROR('MH01'!AL272)),"",'MH01'!AL272)</f>
        <v/>
      </c>
      <c r="AN107" s="122" t="str">
        <f>IF(OR(ISBLANK('MH01'!AM272),ISERROR('MH01'!AM272)),"",'MH01'!AM272)</f>
        <v/>
      </c>
      <c r="AO107" s="122" t="str">
        <f>IF(OR(ISBLANK('MH01'!AN272),ISERROR('MH01'!AN272)),"",'MH01'!AN272)</f>
        <v/>
      </c>
      <c r="AP107" s="122" t="str">
        <f>IF(OR(ISBLANK('MH01'!AO272),ISERROR('MH01'!AO272)),"",'MH01'!AO272)</f>
        <v/>
      </c>
      <c r="AQ107" s="122" t="str">
        <f>IF(OR(ISBLANK('MH01'!AP272),ISERROR('MH01'!AP272)),"",'MH01'!AP272)</f>
        <v/>
      </c>
      <c r="AR107" s="122" t="str">
        <f>IF(OR(ISBLANK('MH01'!AQ272),ISERROR('MH01'!AQ272)),"",'MH01'!AQ272)</f>
        <v/>
      </c>
      <c r="AS107" s="122" t="str">
        <f>IF(OR(ISBLANK('MH01'!AR272),ISERROR('MH01'!AR272)),"",'MH01'!AR272)</f>
        <v/>
      </c>
      <c r="AT107" s="122" t="str">
        <f>IF(OR(ISBLANK('MH01'!AS272),ISERROR('MH01'!AS272)),"",'MH01'!AS272)</f>
        <v/>
      </c>
      <c r="AU107" s="122" t="str">
        <f>IF(OR(ISBLANK('MH01'!AT272),ISERROR('MH01'!AT272)),"",'MH01'!AT272)</f>
        <v/>
      </c>
      <c r="AV107" s="122" t="str">
        <f>IF(OR(ISBLANK('MH01'!AU272),ISERROR('MH01'!AU272)),"",'MH01'!AU272)</f>
        <v/>
      </c>
      <c r="AW107" s="122" t="str">
        <f>IF(OR(ISBLANK('MH01'!AV272),ISERROR('MH01'!AV272)),"",'MH01'!AV272)</f>
        <v/>
      </c>
      <c r="AX107" s="122" t="str">
        <f>IF(OR(ISBLANK('MH01'!AW272),ISERROR('MH01'!AW272)),"",'MH01'!AW272)</f>
        <v/>
      </c>
      <c r="AY107" s="122" t="str">
        <f>IF(OR(ISBLANK('MH01'!AX272),ISERROR('MH01'!AX272)),"",'MH01'!AX272)</f>
        <v/>
      </c>
      <c r="AZ107" s="122" t="str">
        <f>IF(OR(ISBLANK('MH01'!AY272),ISERROR('MH01'!AY272)),"",'MH01'!AY272)</f>
        <v/>
      </c>
      <c r="BA107" s="122" t="str">
        <f>IF(OR(ISBLANK('MH01'!AZ272),ISERROR('MH01'!AZ272)),"",'MH01'!AZ272)</f>
        <v/>
      </c>
      <c r="BB107" s="122" t="str">
        <f>IF(OR(ISBLANK('MH01'!BA272),ISERROR('MH01'!BA272)),"",'MH01'!BA272)</f>
        <v/>
      </c>
      <c r="BC107" s="122" t="str">
        <f>IF(OR(ISBLANK('MH01'!BB272),ISERROR('MH01'!BB272)),"",'MH01'!BB272)</f>
        <v/>
      </c>
    </row>
    <row r="108" spans="2:55" ht="12.75" customHeight="1">
      <c r="B108" s="122" t="str">
        <f>IF(OR(ISBLANK('MH01'!A273),ISERROR('MH01'!A273)),"",'MH01'!A273)</f>
        <v/>
      </c>
      <c r="C108" s="127" t="str">
        <f>IF(OR(ISBLANK('MH01'!C273),ISERROR('MH01'!C273)),"",'MH01'!C273)</f>
        <v/>
      </c>
      <c r="D108" s="125" t="str">
        <f>IF(OR(ISBLANK('MH01'!D273),ISERROR('MH01'!D273)),"",'MH01'!D273)</f>
        <v/>
      </c>
      <c r="E108" s="144" t="str">
        <f>IF(OR(ISBLANK('MH01'!E273),ISERROR('MH01'!E273)),"",'MH01'!E273)</f>
        <v/>
      </c>
      <c r="F108" s="144" t="str">
        <f>IF(OR(ISBLANK('MH01'!F273),ISERROR('MH01'!F273)),"",'MH01'!F273)</f>
        <v/>
      </c>
      <c r="H108" s="127" t="str">
        <f>IF(OR(ISBLANK('MH01'!H273),ISERROR('MH01'!H273)),"",'MH01'!H273)</f>
        <v/>
      </c>
      <c r="I108" s="122" t="str">
        <f>IF(OR(ISBLANK('MH01'!I273),ISERROR('MH01'!I273)),"",'MH01'!I273)</f>
        <v/>
      </c>
      <c r="J108" s="126" t="str">
        <f>IF(OR(ISBLANK('MH01'!J273),ISERROR('MH01'!J273)),"",'MH01'!J273)</f>
        <v/>
      </c>
      <c r="K108" s="122" t="str">
        <f>IF(OR(ISBLANK('MH01'!K273),ISERROR('MH01'!K273)),"",'MH01'!K273)</f>
        <v/>
      </c>
      <c r="L108" s="122" t="str">
        <f>IF(OR(ISBLANK('MH01'!L273),ISERROR('MH01'!L273)),"",'MH01'!L273)</f>
        <v/>
      </c>
      <c r="M108" s="122" t="str">
        <f>IF(OR(ISBLANK('MH01'!M273),ISERROR('MH01'!M273)),"",'MH01'!M273)</f>
        <v/>
      </c>
      <c r="N108" s="196" t="str">
        <f>IF(OR(ISBLANK('MH01'!N273),ISERROR('MH01'!N273)),"",'MH01'!N273)</f>
        <v/>
      </c>
      <c r="O108" s="166" t="str">
        <f>IF(OR(ISBLANK('MH01'!O273),ISERROR('MH01'!O273)),"",'MH01'!O273)</f>
        <v/>
      </c>
      <c r="P108" s="166"/>
      <c r="Q108" s="166" t="str">
        <f>IF(OR(ISBLANK('MH01'!P273),ISERROR('MH01'!P273)),"",'MH01'!P273)</f>
        <v/>
      </c>
      <c r="R108" s="166" t="str">
        <f>IF(OR(ISBLANK('MH01'!Q273),ISERROR('MH01'!Q273)),"",'MH01'!Q273)</f>
        <v/>
      </c>
      <c r="S108" s="166" t="str">
        <f>IF(OR(ISBLANK('MH01'!R273),ISERROR('MH01'!R273)),"",'MH01'!R273)</f>
        <v/>
      </c>
      <c r="T108" s="127" t="str">
        <f>IF(OR(ISBLANK('MH01'!S273),ISERROR('MH01'!S273)),"",'MH01'!S273)</f>
        <v/>
      </c>
      <c r="U108" s="127" t="str">
        <f>IF(OR(ISBLANK('MH01'!T273),ISERROR('MH01'!T273)),"",'MH01'!T273)</f>
        <v/>
      </c>
      <c r="V108" s="122" t="str">
        <f>IF(OR(ISBLANK('MH01'!U273),ISERROR('MH01'!U273)),"",'MH01'!U273)</f>
        <v/>
      </c>
      <c r="W108" s="128" t="str">
        <f>IF(OR(ISBLANK('MH01'!V273),ISERROR('MH01'!V273)),"",'MH01'!V273)</f>
        <v/>
      </c>
      <c r="X108" s="122" t="str">
        <f>IF(OR(ISBLANK('MH01'!W273),ISERROR('MH01'!W273)),"",'MH01'!W273)</f>
        <v/>
      </c>
      <c r="Y108" s="169" t="str">
        <f ca="1">IF(OR(ISBLANK('MH01'!X273),ISERROR('MH01'!X273)),"",'MH01'!X273)</f>
        <v/>
      </c>
      <c r="Z108" s="169" t="str">
        <f ca="1">IF(OR(ISBLANK('MH01'!Y273),ISERROR('MH01'!Y273)),"",'MH01'!Y273)</f>
        <v/>
      </c>
      <c r="AA108" s="169" t="str">
        <f ca="1">IF(OR(ISBLANK('MH01'!Z273),ISERROR('MH01'!Z273)),"",'MH01'!Z273)</f>
        <v/>
      </c>
      <c r="AB108" s="169" t="str">
        <f ca="1">IF(OR(ISBLANK('MH01'!AA273),ISERROR('MH01'!AA273)),"",'MH01'!AA273)</f>
        <v/>
      </c>
      <c r="AC108" s="169" t="str">
        <f ca="1">IF(OR(ISBLANK('MH01'!AB273),ISERROR('MH01'!AB273)),"",'MH01'!AB273)</f>
        <v/>
      </c>
      <c r="AD108" s="156" t="str">
        <f ca="1">IF(OR(ISBLANK('MH01'!AC273),ISERROR('MH01'!AC273)),"",'MH01'!AC273)</f>
        <v/>
      </c>
      <c r="AE108" s="169">
        <f ca="1">IF(OR(ISBLANK('MH01'!AD273),ISERROR('MH01'!AD273)),"",'MH01'!AD273)</f>
        <v>0</v>
      </c>
      <c r="AF108" s="169">
        <f ca="1">IF(OR(ISBLANK('MH01'!AE273),ISERROR('MH01'!AE273)),"",'MH01'!AE273)</f>
        <v>0</v>
      </c>
      <c r="AG108" s="169"/>
      <c r="AH108" s="157" t="str">
        <f ca="1">IF(OR(ISBLANK('MH01'!AG273),ISERROR('MH01'!AG273)),"",'MH01'!AG273)</f>
        <v/>
      </c>
      <c r="AI108" s="128" t="str">
        <f>IF(OR(ISBLANK('MH01'!AH273),ISERROR('MH01'!AH273)),"",'MH01'!AH273)</f>
        <v/>
      </c>
      <c r="AJ108" s="128" t="str">
        <f>IF(OR(ISBLANK('MH01'!AI273),ISERROR('MH01'!AI273)),"",'MH01'!AI273)</f>
        <v/>
      </c>
      <c r="AK108" s="128" t="str">
        <f>IF(OR(ISBLANK('MH01'!AJ273),ISERROR('MH01'!AJ273)),"",'MH01'!AJ273)</f>
        <v/>
      </c>
      <c r="AL108" s="128" t="str">
        <f>IF(OR(ISBLANK('MH01'!AK273),ISERROR('MH01'!AK273)),"",'MH01'!AK273)</f>
        <v/>
      </c>
      <c r="AM108" s="122" t="str">
        <f>IF(OR(ISBLANK('MH01'!AL273),ISERROR('MH01'!AL273)),"",'MH01'!AL273)</f>
        <v/>
      </c>
      <c r="AN108" s="122" t="str">
        <f>IF(OR(ISBLANK('MH01'!AM273),ISERROR('MH01'!AM273)),"",'MH01'!AM273)</f>
        <v/>
      </c>
      <c r="AO108" s="122" t="str">
        <f>IF(OR(ISBLANK('MH01'!AN273),ISERROR('MH01'!AN273)),"",'MH01'!AN273)</f>
        <v/>
      </c>
      <c r="AP108" s="122" t="str">
        <f>IF(OR(ISBLANK('MH01'!AO273),ISERROR('MH01'!AO273)),"",'MH01'!AO273)</f>
        <v/>
      </c>
      <c r="AQ108" s="122" t="str">
        <f>IF(OR(ISBLANK('MH01'!AP273),ISERROR('MH01'!AP273)),"",'MH01'!AP273)</f>
        <v/>
      </c>
      <c r="AR108" s="122" t="str">
        <f>IF(OR(ISBLANK('MH01'!AQ273),ISERROR('MH01'!AQ273)),"",'MH01'!AQ273)</f>
        <v/>
      </c>
      <c r="AS108" s="122" t="str">
        <f>IF(OR(ISBLANK('MH01'!AR273),ISERROR('MH01'!AR273)),"",'MH01'!AR273)</f>
        <v/>
      </c>
      <c r="AT108" s="122" t="str">
        <f>IF(OR(ISBLANK('MH01'!AS273),ISERROR('MH01'!AS273)),"",'MH01'!AS273)</f>
        <v/>
      </c>
      <c r="AU108" s="122" t="str">
        <f>IF(OR(ISBLANK('MH01'!AT273),ISERROR('MH01'!AT273)),"",'MH01'!AT273)</f>
        <v/>
      </c>
      <c r="AV108" s="122" t="str">
        <f>IF(OR(ISBLANK('MH01'!AU273),ISERROR('MH01'!AU273)),"",'MH01'!AU273)</f>
        <v/>
      </c>
      <c r="AW108" s="122" t="str">
        <f>IF(OR(ISBLANK('MH01'!AV273),ISERROR('MH01'!AV273)),"",'MH01'!AV273)</f>
        <v/>
      </c>
      <c r="AX108" s="122" t="str">
        <f>IF(OR(ISBLANK('MH01'!AW273),ISERROR('MH01'!AW273)),"",'MH01'!AW273)</f>
        <v/>
      </c>
      <c r="AY108" s="122" t="str">
        <f>IF(OR(ISBLANK('MH01'!AX273),ISERROR('MH01'!AX273)),"",'MH01'!AX273)</f>
        <v/>
      </c>
      <c r="AZ108" s="122" t="str">
        <f>IF(OR(ISBLANK('MH01'!AY273),ISERROR('MH01'!AY273)),"",'MH01'!AY273)</f>
        <v/>
      </c>
      <c r="BA108" s="122" t="str">
        <f>IF(OR(ISBLANK('MH01'!AZ273),ISERROR('MH01'!AZ273)),"",'MH01'!AZ273)</f>
        <v/>
      </c>
      <c r="BB108" s="122" t="str">
        <f>IF(OR(ISBLANK('MH01'!BA273),ISERROR('MH01'!BA273)),"",'MH01'!BA273)</f>
        <v/>
      </c>
      <c r="BC108" s="122" t="str">
        <f>IF(OR(ISBLANK('MH01'!BB273),ISERROR('MH01'!BB273)),"",'MH01'!BB273)</f>
        <v/>
      </c>
    </row>
    <row r="109" spans="2:55" ht="12.75" customHeight="1">
      <c r="B109" s="122" t="str">
        <f>IF(OR(ISBLANK('MH01'!A274),ISERROR('MH01'!A274)),"",'MH01'!A274)</f>
        <v/>
      </c>
      <c r="C109" s="127" t="str">
        <f>IF(OR(ISBLANK('MH01'!C274),ISERROR('MH01'!C274)),"",'MH01'!C274)</f>
        <v/>
      </c>
      <c r="D109" s="125" t="str">
        <f>IF(OR(ISBLANK('MH01'!D274),ISERROR('MH01'!D274)),"",'MH01'!D274)</f>
        <v/>
      </c>
      <c r="E109" s="144" t="str">
        <f>IF(OR(ISBLANK('MH01'!E274),ISERROR('MH01'!E274)),"",'MH01'!E274)</f>
        <v/>
      </c>
      <c r="F109" s="144" t="str">
        <f>IF(OR(ISBLANK('MH01'!F274),ISERROR('MH01'!F274)),"",'MH01'!F274)</f>
        <v/>
      </c>
      <c r="H109" s="127" t="str">
        <f>IF(OR(ISBLANK('MH01'!H274),ISERROR('MH01'!H274)),"",'MH01'!H274)</f>
        <v/>
      </c>
      <c r="I109" s="122" t="str">
        <f>IF(OR(ISBLANK('MH01'!I274),ISERROR('MH01'!I274)),"",'MH01'!I274)</f>
        <v/>
      </c>
      <c r="J109" s="126" t="str">
        <f>IF(OR(ISBLANK('MH01'!J274),ISERROR('MH01'!J274)),"",'MH01'!J274)</f>
        <v/>
      </c>
      <c r="K109" s="122" t="str">
        <f>IF(OR(ISBLANK('MH01'!K274),ISERROR('MH01'!K274)),"",'MH01'!K274)</f>
        <v/>
      </c>
      <c r="L109" s="122" t="str">
        <f>IF(OR(ISBLANK('MH01'!L274),ISERROR('MH01'!L274)),"",'MH01'!L274)</f>
        <v/>
      </c>
      <c r="M109" s="122" t="str">
        <f>IF(OR(ISBLANK('MH01'!M274),ISERROR('MH01'!M274)),"",'MH01'!M274)</f>
        <v/>
      </c>
      <c r="N109" s="196" t="str">
        <f>IF(OR(ISBLANK('MH01'!N274),ISERROR('MH01'!N274)),"",'MH01'!N274)</f>
        <v/>
      </c>
      <c r="O109" s="166" t="str">
        <f>IF(OR(ISBLANK('MH01'!O274),ISERROR('MH01'!O274)),"",'MH01'!O274)</f>
        <v/>
      </c>
      <c r="P109" s="166"/>
      <c r="Q109" s="166" t="str">
        <f>IF(OR(ISBLANK('MH01'!P274),ISERROR('MH01'!P274)),"",'MH01'!P274)</f>
        <v/>
      </c>
      <c r="R109" s="166" t="str">
        <f>IF(OR(ISBLANK('MH01'!Q274),ISERROR('MH01'!Q274)),"",'MH01'!Q274)</f>
        <v/>
      </c>
      <c r="S109" s="166" t="str">
        <f>IF(OR(ISBLANK('MH01'!R274),ISERROR('MH01'!R274)),"",'MH01'!R274)</f>
        <v/>
      </c>
      <c r="T109" s="127" t="str">
        <f>IF(OR(ISBLANK('MH01'!S274),ISERROR('MH01'!S274)),"",'MH01'!S274)</f>
        <v/>
      </c>
      <c r="U109" s="127" t="str">
        <f>IF(OR(ISBLANK('MH01'!T274),ISERROR('MH01'!T274)),"",'MH01'!T274)</f>
        <v/>
      </c>
      <c r="V109" s="122" t="str">
        <f>IF(OR(ISBLANK('MH01'!U274),ISERROR('MH01'!U274)),"",'MH01'!U274)</f>
        <v/>
      </c>
      <c r="W109" s="128" t="str">
        <f>IF(OR(ISBLANK('MH01'!V274),ISERROR('MH01'!V274)),"",'MH01'!V274)</f>
        <v/>
      </c>
      <c r="X109" s="122" t="str">
        <f>IF(OR(ISBLANK('MH01'!W274),ISERROR('MH01'!W274)),"",'MH01'!W274)</f>
        <v/>
      </c>
      <c r="Y109" s="169" t="str">
        <f ca="1">IF(OR(ISBLANK('MH01'!X274),ISERROR('MH01'!X274)),"",'MH01'!X274)</f>
        <v/>
      </c>
      <c r="Z109" s="169" t="str">
        <f ca="1">IF(OR(ISBLANK('MH01'!Y274),ISERROR('MH01'!Y274)),"",'MH01'!Y274)</f>
        <v/>
      </c>
      <c r="AA109" s="169" t="str">
        <f ca="1">IF(OR(ISBLANK('MH01'!Z274),ISERROR('MH01'!Z274)),"",'MH01'!Z274)</f>
        <v/>
      </c>
      <c r="AB109" s="169" t="str">
        <f ca="1">IF(OR(ISBLANK('MH01'!AA274),ISERROR('MH01'!AA274)),"",'MH01'!AA274)</f>
        <v/>
      </c>
      <c r="AC109" s="169" t="str">
        <f ca="1">IF(OR(ISBLANK('MH01'!AB274),ISERROR('MH01'!AB274)),"",'MH01'!AB274)</f>
        <v/>
      </c>
      <c r="AD109" s="156" t="str">
        <f ca="1">IF(OR(ISBLANK('MH01'!AC274),ISERROR('MH01'!AC274)),"",'MH01'!AC274)</f>
        <v/>
      </c>
      <c r="AE109" s="169">
        <f ca="1">IF(OR(ISBLANK('MH01'!AD274),ISERROR('MH01'!AD274)),"",'MH01'!AD274)</f>
        <v>0</v>
      </c>
      <c r="AF109" s="169">
        <f ca="1">IF(OR(ISBLANK('MH01'!AE274),ISERROR('MH01'!AE274)),"",'MH01'!AE274)</f>
        <v>0</v>
      </c>
      <c r="AG109" s="169"/>
      <c r="AH109" s="157" t="str">
        <f ca="1">IF(OR(ISBLANK('MH01'!AG274),ISERROR('MH01'!AG274)),"",'MH01'!AG274)</f>
        <v/>
      </c>
      <c r="AI109" s="128" t="str">
        <f>IF(OR(ISBLANK('MH01'!AH274),ISERROR('MH01'!AH274)),"",'MH01'!AH274)</f>
        <v/>
      </c>
      <c r="AJ109" s="128" t="str">
        <f>IF(OR(ISBLANK('MH01'!AI274),ISERROR('MH01'!AI274)),"",'MH01'!AI274)</f>
        <v/>
      </c>
      <c r="AK109" s="128" t="str">
        <f>IF(OR(ISBLANK('MH01'!AJ274),ISERROR('MH01'!AJ274)),"",'MH01'!AJ274)</f>
        <v/>
      </c>
      <c r="AL109" s="128" t="str">
        <f>IF(OR(ISBLANK('MH01'!AK274),ISERROR('MH01'!AK274)),"",'MH01'!AK274)</f>
        <v/>
      </c>
      <c r="AM109" s="122" t="str">
        <f>IF(OR(ISBLANK('MH01'!AL274),ISERROR('MH01'!AL274)),"",'MH01'!AL274)</f>
        <v/>
      </c>
      <c r="AN109" s="122" t="str">
        <f>IF(OR(ISBLANK('MH01'!AM274),ISERROR('MH01'!AM274)),"",'MH01'!AM274)</f>
        <v/>
      </c>
      <c r="AO109" s="122" t="str">
        <f>IF(OR(ISBLANK('MH01'!AN274),ISERROR('MH01'!AN274)),"",'MH01'!AN274)</f>
        <v/>
      </c>
      <c r="AP109" s="122" t="str">
        <f>IF(OR(ISBLANK('MH01'!AO274),ISERROR('MH01'!AO274)),"",'MH01'!AO274)</f>
        <v/>
      </c>
      <c r="AQ109" s="122" t="str">
        <f>IF(OR(ISBLANK('MH01'!AP274),ISERROR('MH01'!AP274)),"",'MH01'!AP274)</f>
        <v/>
      </c>
      <c r="AR109" s="122" t="str">
        <f>IF(OR(ISBLANK('MH01'!AQ274),ISERROR('MH01'!AQ274)),"",'MH01'!AQ274)</f>
        <v/>
      </c>
      <c r="AS109" s="122" t="str">
        <f>IF(OR(ISBLANK('MH01'!AR274),ISERROR('MH01'!AR274)),"",'MH01'!AR274)</f>
        <v/>
      </c>
      <c r="AT109" s="122" t="str">
        <f>IF(OR(ISBLANK('MH01'!AS274),ISERROR('MH01'!AS274)),"",'MH01'!AS274)</f>
        <v/>
      </c>
      <c r="AU109" s="122" t="str">
        <f>IF(OR(ISBLANK('MH01'!AT274),ISERROR('MH01'!AT274)),"",'MH01'!AT274)</f>
        <v/>
      </c>
      <c r="AV109" s="122" t="str">
        <f>IF(OR(ISBLANK('MH01'!AU274),ISERROR('MH01'!AU274)),"",'MH01'!AU274)</f>
        <v/>
      </c>
      <c r="AW109" s="122" t="str">
        <f>IF(OR(ISBLANK('MH01'!AV274),ISERROR('MH01'!AV274)),"",'MH01'!AV274)</f>
        <v/>
      </c>
      <c r="AX109" s="122" t="str">
        <f>IF(OR(ISBLANK('MH01'!AW274),ISERROR('MH01'!AW274)),"",'MH01'!AW274)</f>
        <v/>
      </c>
      <c r="AY109" s="122" t="str">
        <f>IF(OR(ISBLANK('MH01'!AX274),ISERROR('MH01'!AX274)),"",'MH01'!AX274)</f>
        <v/>
      </c>
      <c r="AZ109" s="122" t="str">
        <f>IF(OR(ISBLANK('MH01'!AY274),ISERROR('MH01'!AY274)),"",'MH01'!AY274)</f>
        <v/>
      </c>
      <c r="BA109" s="122" t="str">
        <f>IF(OR(ISBLANK('MH01'!AZ274),ISERROR('MH01'!AZ274)),"",'MH01'!AZ274)</f>
        <v/>
      </c>
      <c r="BB109" s="122" t="str">
        <f>IF(OR(ISBLANK('MH01'!BA274),ISERROR('MH01'!BA274)),"",'MH01'!BA274)</f>
        <v/>
      </c>
      <c r="BC109" s="122" t="str">
        <f>IF(OR(ISBLANK('MH01'!BB274),ISERROR('MH01'!BB274)),"",'MH01'!BB274)</f>
        <v/>
      </c>
    </row>
    <row r="110" spans="2:55" ht="12.75" customHeight="1">
      <c r="B110" s="122" t="str">
        <f>IF(OR(ISBLANK('MH01'!A275),ISERROR('MH01'!A275)),"",'MH01'!A275)</f>
        <v/>
      </c>
      <c r="C110" s="127" t="str">
        <f>IF(OR(ISBLANK('MH01'!C275),ISERROR('MH01'!C275)),"",'MH01'!C275)</f>
        <v/>
      </c>
      <c r="D110" s="125" t="str">
        <f>IF(OR(ISBLANK('MH01'!D275),ISERROR('MH01'!D275)),"",'MH01'!D275)</f>
        <v/>
      </c>
      <c r="E110" s="144" t="str">
        <f>IF(OR(ISBLANK('MH01'!E275),ISERROR('MH01'!E275)),"",'MH01'!E275)</f>
        <v/>
      </c>
      <c r="F110" s="144" t="str">
        <f>IF(OR(ISBLANK('MH01'!F275),ISERROR('MH01'!F275)),"",'MH01'!F275)</f>
        <v/>
      </c>
      <c r="H110" s="127" t="str">
        <f>IF(OR(ISBLANK('MH01'!H275),ISERROR('MH01'!H275)),"",'MH01'!H275)</f>
        <v/>
      </c>
      <c r="I110" s="122" t="str">
        <f>IF(OR(ISBLANK('MH01'!I275),ISERROR('MH01'!I275)),"",'MH01'!I275)</f>
        <v/>
      </c>
      <c r="J110" s="126" t="str">
        <f>IF(OR(ISBLANK('MH01'!J275),ISERROR('MH01'!J275)),"",'MH01'!J275)</f>
        <v/>
      </c>
      <c r="K110" s="122" t="str">
        <f>IF(OR(ISBLANK('MH01'!K275),ISERROR('MH01'!K275)),"",'MH01'!K275)</f>
        <v/>
      </c>
      <c r="L110" s="122" t="str">
        <f>IF(OR(ISBLANK('MH01'!L275),ISERROR('MH01'!L275)),"",'MH01'!L275)</f>
        <v/>
      </c>
      <c r="M110" s="122" t="str">
        <f>IF(OR(ISBLANK('MH01'!M275),ISERROR('MH01'!M275)),"",'MH01'!M275)</f>
        <v/>
      </c>
      <c r="N110" s="196" t="str">
        <f>IF(OR(ISBLANK('MH01'!N275),ISERROR('MH01'!N275)),"",'MH01'!N275)</f>
        <v/>
      </c>
      <c r="O110" s="166" t="str">
        <f>IF(OR(ISBLANK('MH01'!O275),ISERROR('MH01'!O275)),"",'MH01'!O275)</f>
        <v/>
      </c>
      <c r="P110" s="166"/>
      <c r="Q110" s="166" t="str">
        <f>IF(OR(ISBLANK('MH01'!P275),ISERROR('MH01'!P275)),"",'MH01'!P275)</f>
        <v/>
      </c>
      <c r="R110" s="166" t="str">
        <f>IF(OR(ISBLANK('MH01'!Q275),ISERROR('MH01'!Q275)),"",'MH01'!Q275)</f>
        <v/>
      </c>
      <c r="S110" s="166" t="str">
        <f>IF(OR(ISBLANK('MH01'!R275),ISERROR('MH01'!R275)),"",'MH01'!R275)</f>
        <v/>
      </c>
      <c r="T110" s="127" t="str">
        <f>IF(OR(ISBLANK('MH01'!S275),ISERROR('MH01'!S275)),"",'MH01'!S275)</f>
        <v/>
      </c>
      <c r="U110" s="127" t="str">
        <f>IF(OR(ISBLANK('MH01'!T275),ISERROR('MH01'!T275)),"",'MH01'!T275)</f>
        <v/>
      </c>
      <c r="V110" s="122" t="str">
        <f>IF(OR(ISBLANK('MH01'!U275),ISERROR('MH01'!U275)),"",'MH01'!U275)</f>
        <v/>
      </c>
      <c r="W110" s="128" t="str">
        <f>IF(OR(ISBLANK('MH01'!V275),ISERROR('MH01'!V275)),"",'MH01'!V275)</f>
        <v/>
      </c>
      <c r="X110" s="122" t="str">
        <f>IF(OR(ISBLANK('MH01'!W275),ISERROR('MH01'!W275)),"",'MH01'!W275)</f>
        <v/>
      </c>
      <c r="Y110" s="169" t="str">
        <f ca="1">IF(OR(ISBLANK('MH01'!X275),ISERROR('MH01'!X275)),"",'MH01'!X275)</f>
        <v/>
      </c>
      <c r="Z110" s="169" t="str">
        <f ca="1">IF(OR(ISBLANK('MH01'!Y275),ISERROR('MH01'!Y275)),"",'MH01'!Y275)</f>
        <v/>
      </c>
      <c r="AA110" s="169" t="str">
        <f ca="1">IF(OR(ISBLANK('MH01'!Z275),ISERROR('MH01'!Z275)),"",'MH01'!Z275)</f>
        <v/>
      </c>
      <c r="AB110" s="169" t="str">
        <f ca="1">IF(OR(ISBLANK('MH01'!AA275),ISERROR('MH01'!AA275)),"",'MH01'!AA275)</f>
        <v/>
      </c>
      <c r="AC110" s="169" t="str">
        <f ca="1">IF(OR(ISBLANK('MH01'!AB275),ISERROR('MH01'!AB275)),"",'MH01'!AB275)</f>
        <v/>
      </c>
      <c r="AD110" s="156" t="str">
        <f ca="1">IF(OR(ISBLANK('MH01'!AC275),ISERROR('MH01'!AC275)),"",'MH01'!AC275)</f>
        <v/>
      </c>
      <c r="AE110" s="169">
        <f ca="1">IF(OR(ISBLANK('MH01'!AD275),ISERROR('MH01'!AD275)),"",'MH01'!AD275)</f>
        <v>0</v>
      </c>
      <c r="AF110" s="169">
        <f ca="1">IF(OR(ISBLANK('MH01'!AE275),ISERROR('MH01'!AE275)),"",'MH01'!AE275)</f>
        <v>0</v>
      </c>
      <c r="AG110" s="169"/>
      <c r="AH110" s="157" t="str">
        <f ca="1">IF(OR(ISBLANK('MH01'!AG275),ISERROR('MH01'!AG275)),"",'MH01'!AG275)</f>
        <v/>
      </c>
      <c r="AI110" s="128" t="str">
        <f>IF(OR(ISBLANK('MH01'!AH275),ISERROR('MH01'!AH275)),"",'MH01'!AH275)</f>
        <v/>
      </c>
      <c r="AJ110" s="128" t="str">
        <f>IF(OR(ISBLANK('MH01'!AI275),ISERROR('MH01'!AI275)),"",'MH01'!AI275)</f>
        <v/>
      </c>
      <c r="AK110" s="128" t="str">
        <f>IF(OR(ISBLANK('MH01'!AJ275),ISERROR('MH01'!AJ275)),"",'MH01'!AJ275)</f>
        <v/>
      </c>
      <c r="AL110" s="128" t="str">
        <f>IF(OR(ISBLANK('MH01'!AK275),ISERROR('MH01'!AK275)),"",'MH01'!AK275)</f>
        <v/>
      </c>
      <c r="AM110" s="122" t="str">
        <f>IF(OR(ISBLANK('MH01'!AL275),ISERROR('MH01'!AL275)),"",'MH01'!AL275)</f>
        <v/>
      </c>
      <c r="AN110" s="122" t="str">
        <f>IF(OR(ISBLANK('MH01'!AM275),ISERROR('MH01'!AM275)),"",'MH01'!AM275)</f>
        <v/>
      </c>
      <c r="AO110" s="122" t="str">
        <f>IF(OR(ISBLANK('MH01'!AN275),ISERROR('MH01'!AN275)),"",'MH01'!AN275)</f>
        <v/>
      </c>
      <c r="AP110" s="122" t="str">
        <f>IF(OR(ISBLANK('MH01'!AO275),ISERROR('MH01'!AO275)),"",'MH01'!AO275)</f>
        <v/>
      </c>
      <c r="AQ110" s="122" t="str">
        <f>IF(OR(ISBLANK('MH01'!AP275),ISERROR('MH01'!AP275)),"",'MH01'!AP275)</f>
        <v/>
      </c>
      <c r="AR110" s="122" t="str">
        <f>IF(OR(ISBLANK('MH01'!AQ275),ISERROR('MH01'!AQ275)),"",'MH01'!AQ275)</f>
        <v/>
      </c>
      <c r="AS110" s="122" t="str">
        <f>IF(OR(ISBLANK('MH01'!AR275),ISERROR('MH01'!AR275)),"",'MH01'!AR275)</f>
        <v/>
      </c>
      <c r="AT110" s="122" t="str">
        <f>IF(OR(ISBLANK('MH01'!AS275),ISERROR('MH01'!AS275)),"",'MH01'!AS275)</f>
        <v/>
      </c>
      <c r="AU110" s="122" t="str">
        <f>IF(OR(ISBLANK('MH01'!AT275),ISERROR('MH01'!AT275)),"",'MH01'!AT275)</f>
        <v/>
      </c>
      <c r="AV110" s="122" t="str">
        <f>IF(OR(ISBLANK('MH01'!AU275),ISERROR('MH01'!AU275)),"",'MH01'!AU275)</f>
        <v/>
      </c>
      <c r="AW110" s="122" t="str">
        <f>IF(OR(ISBLANK('MH01'!AV275),ISERROR('MH01'!AV275)),"",'MH01'!AV275)</f>
        <v/>
      </c>
      <c r="AX110" s="122" t="str">
        <f>IF(OR(ISBLANK('MH01'!AW275),ISERROR('MH01'!AW275)),"",'MH01'!AW275)</f>
        <v/>
      </c>
      <c r="AY110" s="122" t="str">
        <f>IF(OR(ISBLANK('MH01'!AX275),ISERROR('MH01'!AX275)),"",'MH01'!AX275)</f>
        <v/>
      </c>
      <c r="AZ110" s="122" t="str">
        <f>IF(OR(ISBLANK('MH01'!AY275),ISERROR('MH01'!AY275)),"",'MH01'!AY275)</f>
        <v/>
      </c>
      <c r="BA110" s="122" t="str">
        <f>IF(OR(ISBLANK('MH01'!AZ275),ISERROR('MH01'!AZ275)),"",'MH01'!AZ275)</f>
        <v/>
      </c>
      <c r="BB110" s="122" t="str">
        <f>IF(OR(ISBLANK('MH01'!BA275),ISERROR('MH01'!BA275)),"",'MH01'!BA275)</f>
        <v/>
      </c>
      <c r="BC110" s="122" t="str">
        <f>IF(OR(ISBLANK('MH01'!BB275),ISERROR('MH01'!BB275)),"",'MH01'!BB275)</f>
        <v/>
      </c>
    </row>
    <row r="111" spans="2:55" ht="12.75" customHeight="1">
      <c r="B111" s="122" t="str">
        <f>IF(OR(ISBLANK('MH01'!A276),ISERROR('MH01'!A276)),"",'MH01'!A276)</f>
        <v/>
      </c>
      <c r="C111" s="127" t="str">
        <f>IF(OR(ISBLANK('MH01'!C276),ISERROR('MH01'!C276)),"",'MH01'!C276)</f>
        <v/>
      </c>
      <c r="D111" s="125" t="str">
        <f>IF(OR(ISBLANK('MH01'!D276),ISERROR('MH01'!D276)),"",'MH01'!D276)</f>
        <v/>
      </c>
      <c r="E111" s="144" t="str">
        <f>IF(OR(ISBLANK('MH01'!E276),ISERROR('MH01'!E276)),"",'MH01'!E276)</f>
        <v/>
      </c>
      <c r="F111" s="144" t="str">
        <f>IF(OR(ISBLANK('MH01'!F276),ISERROR('MH01'!F276)),"",'MH01'!F276)</f>
        <v/>
      </c>
      <c r="H111" s="127" t="str">
        <f>IF(OR(ISBLANK('MH01'!H276),ISERROR('MH01'!H276)),"",'MH01'!H276)</f>
        <v/>
      </c>
      <c r="I111" s="122" t="str">
        <f>IF(OR(ISBLANK('MH01'!I276),ISERROR('MH01'!I276)),"",'MH01'!I276)</f>
        <v/>
      </c>
      <c r="J111" s="126" t="str">
        <f>IF(OR(ISBLANK('MH01'!J276),ISERROR('MH01'!J276)),"",'MH01'!J276)</f>
        <v/>
      </c>
      <c r="K111" s="122" t="str">
        <f>IF(OR(ISBLANK('MH01'!K276),ISERROR('MH01'!K276)),"",'MH01'!K276)</f>
        <v/>
      </c>
      <c r="L111" s="122" t="str">
        <f>IF(OR(ISBLANK('MH01'!L276),ISERROR('MH01'!L276)),"",'MH01'!L276)</f>
        <v/>
      </c>
      <c r="M111" s="122" t="str">
        <f>IF(OR(ISBLANK('MH01'!M276),ISERROR('MH01'!M276)),"",'MH01'!M276)</f>
        <v/>
      </c>
      <c r="N111" s="196" t="str">
        <f>IF(OR(ISBLANK('MH01'!N276),ISERROR('MH01'!N276)),"",'MH01'!N276)</f>
        <v/>
      </c>
      <c r="O111" s="166" t="str">
        <f>IF(OR(ISBLANK('MH01'!O276),ISERROR('MH01'!O276)),"",'MH01'!O276)</f>
        <v/>
      </c>
      <c r="P111" s="166"/>
      <c r="Q111" s="166" t="str">
        <f>IF(OR(ISBLANK('MH01'!P276),ISERROR('MH01'!P276)),"",'MH01'!P276)</f>
        <v/>
      </c>
      <c r="R111" s="166" t="str">
        <f>IF(OR(ISBLANK('MH01'!Q276),ISERROR('MH01'!Q276)),"",'MH01'!Q276)</f>
        <v/>
      </c>
      <c r="S111" s="166" t="str">
        <f>IF(OR(ISBLANK('MH01'!R276),ISERROR('MH01'!R276)),"",'MH01'!R276)</f>
        <v/>
      </c>
      <c r="T111" s="127" t="str">
        <f>IF(OR(ISBLANK('MH01'!S276),ISERROR('MH01'!S276)),"",'MH01'!S276)</f>
        <v/>
      </c>
      <c r="U111" s="127" t="str">
        <f>IF(OR(ISBLANK('MH01'!T276),ISERROR('MH01'!T276)),"",'MH01'!T276)</f>
        <v/>
      </c>
      <c r="V111" s="122" t="str">
        <f>IF(OR(ISBLANK('MH01'!U276),ISERROR('MH01'!U276)),"",'MH01'!U276)</f>
        <v/>
      </c>
      <c r="W111" s="128" t="str">
        <f>IF(OR(ISBLANK('MH01'!V276),ISERROR('MH01'!V276)),"",'MH01'!V276)</f>
        <v/>
      </c>
      <c r="X111" s="122" t="str">
        <f>IF(OR(ISBLANK('MH01'!W276),ISERROR('MH01'!W276)),"",'MH01'!W276)</f>
        <v/>
      </c>
      <c r="Y111" s="169" t="str">
        <f ca="1">IF(OR(ISBLANK('MH01'!X276),ISERROR('MH01'!X276)),"",'MH01'!X276)</f>
        <v/>
      </c>
      <c r="Z111" s="169" t="str">
        <f ca="1">IF(OR(ISBLANK('MH01'!Y276),ISERROR('MH01'!Y276)),"",'MH01'!Y276)</f>
        <v/>
      </c>
      <c r="AA111" s="169" t="str">
        <f ca="1">IF(OR(ISBLANK('MH01'!Z276),ISERROR('MH01'!Z276)),"",'MH01'!Z276)</f>
        <v/>
      </c>
      <c r="AB111" s="169" t="str">
        <f ca="1">IF(OR(ISBLANK('MH01'!AA276),ISERROR('MH01'!AA276)),"",'MH01'!AA276)</f>
        <v/>
      </c>
      <c r="AC111" s="169" t="str">
        <f ca="1">IF(OR(ISBLANK('MH01'!AB276),ISERROR('MH01'!AB276)),"",'MH01'!AB276)</f>
        <v/>
      </c>
      <c r="AD111" s="156" t="str">
        <f ca="1">IF(OR(ISBLANK('MH01'!AC276),ISERROR('MH01'!AC276)),"",'MH01'!AC276)</f>
        <v/>
      </c>
      <c r="AE111" s="169">
        <f ca="1">IF(OR(ISBLANK('MH01'!AD276),ISERROR('MH01'!AD276)),"",'MH01'!AD276)</f>
        <v>0</v>
      </c>
      <c r="AF111" s="169">
        <f ca="1">IF(OR(ISBLANK('MH01'!AE276),ISERROR('MH01'!AE276)),"",'MH01'!AE276)</f>
        <v>0</v>
      </c>
      <c r="AG111" s="169"/>
      <c r="AH111" s="157" t="str">
        <f ca="1">IF(OR(ISBLANK('MH01'!AG276),ISERROR('MH01'!AG276)),"",'MH01'!AG276)</f>
        <v/>
      </c>
      <c r="AI111" s="128" t="str">
        <f>IF(OR(ISBLANK('MH01'!AH276),ISERROR('MH01'!AH276)),"",'MH01'!AH276)</f>
        <v/>
      </c>
      <c r="AJ111" s="128" t="str">
        <f>IF(OR(ISBLANK('MH01'!AI276),ISERROR('MH01'!AI276)),"",'MH01'!AI276)</f>
        <v/>
      </c>
      <c r="AK111" s="128" t="str">
        <f>IF(OR(ISBLANK('MH01'!AJ276),ISERROR('MH01'!AJ276)),"",'MH01'!AJ276)</f>
        <v/>
      </c>
      <c r="AL111" s="128" t="str">
        <f>IF(OR(ISBLANK('MH01'!AK276),ISERROR('MH01'!AK276)),"",'MH01'!AK276)</f>
        <v/>
      </c>
      <c r="AM111" s="122" t="str">
        <f>IF(OR(ISBLANK('MH01'!AL276),ISERROR('MH01'!AL276)),"",'MH01'!AL276)</f>
        <v/>
      </c>
      <c r="AN111" s="122" t="str">
        <f>IF(OR(ISBLANK('MH01'!AM276),ISERROR('MH01'!AM276)),"",'MH01'!AM276)</f>
        <v/>
      </c>
      <c r="AO111" s="122" t="str">
        <f>IF(OR(ISBLANK('MH01'!AN276),ISERROR('MH01'!AN276)),"",'MH01'!AN276)</f>
        <v/>
      </c>
      <c r="AP111" s="122" t="str">
        <f>IF(OR(ISBLANK('MH01'!AO276),ISERROR('MH01'!AO276)),"",'MH01'!AO276)</f>
        <v/>
      </c>
      <c r="AQ111" s="122" t="str">
        <f>IF(OR(ISBLANK('MH01'!AP276),ISERROR('MH01'!AP276)),"",'MH01'!AP276)</f>
        <v/>
      </c>
      <c r="AR111" s="122" t="str">
        <f>IF(OR(ISBLANK('MH01'!AQ276),ISERROR('MH01'!AQ276)),"",'MH01'!AQ276)</f>
        <v/>
      </c>
      <c r="AS111" s="122" t="str">
        <f>IF(OR(ISBLANK('MH01'!AR276),ISERROR('MH01'!AR276)),"",'MH01'!AR276)</f>
        <v/>
      </c>
      <c r="AT111" s="122" t="str">
        <f>IF(OR(ISBLANK('MH01'!AS276),ISERROR('MH01'!AS276)),"",'MH01'!AS276)</f>
        <v/>
      </c>
      <c r="AU111" s="122" t="str">
        <f>IF(OR(ISBLANK('MH01'!AT276),ISERROR('MH01'!AT276)),"",'MH01'!AT276)</f>
        <v/>
      </c>
      <c r="AV111" s="122" t="str">
        <f>IF(OR(ISBLANK('MH01'!AU276),ISERROR('MH01'!AU276)),"",'MH01'!AU276)</f>
        <v/>
      </c>
      <c r="AW111" s="122" t="str">
        <f>IF(OR(ISBLANK('MH01'!AV276),ISERROR('MH01'!AV276)),"",'MH01'!AV276)</f>
        <v/>
      </c>
      <c r="AX111" s="122" t="str">
        <f>IF(OR(ISBLANK('MH01'!AW276),ISERROR('MH01'!AW276)),"",'MH01'!AW276)</f>
        <v/>
      </c>
      <c r="AY111" s="122" t="str">
        <f>IF(OR(ISBLANK('MH01'!AX276),ISERROR('MH01'!AX276)),"",'MH01'!AX276)</f>
        <v/>
      </c>
      <c r="AZ111" s="122" t="str">
        <f>IF(OR(ISBLANK('MH01'!AY276),ISERROR('MH01'!AY276)),"",'MH01'!AY276)</f>
        <v/>
      </c>
      <c r="BA111" s="122" t="str">
        <f>IF(OR(ISBLANK('MH01'!AZ276),ISERROR('MH01'!AZ276)),"",'MH01'!AZ276)</f>
        <v/>
      </c>
      <c r="BB111" s="122" t="str">
        <f>IF(OR(ISBLANK('MH01'!BA276),ISERROR('MH01'!BA276)),"",'MH01'!BA276)</f>
        <v/>
      </c>
      <c r="BC111" s="122" t="str">
        <f>IF(OR(ISBLANK('MH01'!BB276),ISERROR('MH01'!BB276)),"",'MH01'!BB276)</f>
        <v/>
      </c>
    </row>
    <row r="112" spans="2:55" ht="12.75" customHeight="1">
      <c r="B112" s="122" t="str">
        <f>IF(OR(ISBLANK('MH01'!A277),ISERROR('MH01'!A277)),"",'MH01'!A277)</f>
        <v/>
      </c>
      <c r="C112" s="127" t="str">
        <f>IF(OR(ISBLANK('MH01'!C277),ISERROR('MH01'!C277)),"",'MH01'!C277)</f>
        <v/>
      </c>
      <c r="D112" s="125" t="str">
        <f>IF(OR(ISBLANK('MH01'!D277),ISERROR('MH01'!D277)),"",'MH01'!D277)</f>
        <v/>
      </c>
      <c r="E112" s="144" t="str">
        <f>IF(OR(ISBLANK('MH01'!E277),ISERROR('MH01'!E277)),"",'MH01'!E277)</f>
        <v/>
      </c>
      <c r="F112" s="144" t="str">
        <f>IF(OR(ISBLANK('MH01'!F277),ISERROR('MH01'!F277)),"",'MH01'!F277)</f>
        <v/>
      </c>
      <c r="H112" s="127" t="str">
        <f>IF(OR(ISBLANK('MH01'!H277),ISERROR('MH01'!H277)),"",'MH01'!H277)</f>
        <v/>
      </c>
      <c r="I112" s="122" t="str">
        <f>IF(OR(ISBLANK('MH01'!I277),ISERROR('MH01'!I277)),"",'MH01'!I277)</f>
        <v/>
      </c>
      <c r="J112" s="126" t="str">
        <f>IF(OR(ISBLANK('MH01'!J277),ISERROR('MH01'!J277)),"",'MH01'!J277)</f>
        <v/>
      </c>
      <c r="K112" s="122" t="str">
        <f>IF(OR(ISBLANK('MH01'!K277),ISERROR('MH01'!K277)),"",'MH01'!K277)</f>
        <v/>
      </c>
      <c r="L112" s="122" t="str">
        <f>IF(OR(ISBLANK('MH01'!L277),ISERROR('MH01'!L277)),"",'MH01'!L277)</f>
        <v/>
      </c>
      <c r="M112" s="122" t="str">
        <f>IF(OR(ISBLANK('MH01'!M277),ISERROR('MH01'!M277)),"",'MH01'!M277)</f>
        <v/>
      </c>
      <c r="N112" s="196" t="str">
        <f>IF(OR(ISBLANK('MH01'!N277),ISERROR('MH01'!N277)),"",'MH01'!N277)</f>
        <v/>
      </c>
      <c r="O112" s="166" t="str">
        <f>IF(OR(ISBLANK('MH01'!O277),ISERROR('MH01'!O277)),"",'MH01'!O277)</f>
        <v/>
      </c>
      <c r="P112" s="166"/>
      <c r="Q112" s="166" t="str">
        <f>IF(OR(ISBLANK('MH01'!P277),ISERROR('MH01'!P277)),"",'MH01'!P277)</f>
        <v/>
      </c>
      <c r="R112" s="166" t="str">
        <f>IF(OR(ISBLANK('MH01'!Q277),ISERROR('MH01'!Q277)),"",'MH01'!Q277)</f>
        <v/>
      </c>
      <c r="S112" s="166" t="str">
        <f>IF(OR(ISBLANK('MH01'!R277),ISERROR('MH01'!R277)),"",'MH01'!R277)</f>
        <v/>
      </c>
      <c r="T112" s="127" t="str">
        <f>IF(OR(ISBLANK('MH01'!S277),ISERROR('MH01'!S277)),"",'MH01'!S277)</f>
        <v/>
      </c>
      <c r="U112" s="127" t="str">
        <f>IF(OR(ISBLANK('MH01'!T277),ISERROR('MH01'!T277)),"",'MH01'!T277)</f>
        <v/>
      </c>
      <c r="V112" s="122" t="str">
        <f>IF(OR(ISBLANK('MH01'!U277),ISERROR('MH01'!U277)),"",'MH01'!U277)</f>
        <v/>
      </c>
      <c r="W112" s="128" t="str">
        <f>IF(OR(ISBLANK('MH01'!V277),ISERROR('MH01'!V277)),"",'MH01'!V277)</f>
        <v/>
      </c>
      <c r="X112" s="122" t="str">
        <f>IF(OR(ISBLANK('MH01'!W277),ISERROR('MH01'!W277)),"",'MH01'!W277)</f>
        <v/>
      </c>
      <c r="Y112" s="169" t="str">
        <f ca="1">IF(OR(ISBLANK('MH01'!X277),ISERROR('MH01'!X277)),"",'MH01'!X277)</f>
        <v/>
      </c>
      <c r="Z112" s="169" t="str">
        <f ca="1">IF(OR(ISBLANK('MH01'!Y277),ISERROR('MH01'!Y277)),"",'MH01'!Y277)</f>
        <v/>
      </c>
      <c r="AA112" s="169" t="str">
        <f ca="1">IF(OR(ISBLANK('MH01'!Z277),ISERROR('MH01'!Z277)),"",'MH01'!Z277)</f>
        <v/>
      </c>
      <c r="AB112" s="169" t="str">
        <f ca="1">IF(OR(ISBLANK('MH01'!AA277),ISERROR('MH01'!AA277)),"",'MH01'!AA277)</f>
        <v/>
      </c>
      <c r="AC112" s="169" t="str">
        <f ca="1">IF(OR(ISBLANK('MH01'!AB277),ISERROR('MH01'!AB277)),"",'MH01'!AB277)</f>
        <v/>
      </c>
      <c r="AD112" s="156" t="str">
        <f ca="1">IF(OR(ISBLANK('MH01'!AC277),ISERROR('MH01'!AC277)),"",'MH01'!AC277)</f>
        <v/>
      </c>
      <c r="AE112" s="169">
        <f ca="1">IF(OR(ISBLANK('MH01'!AD277),ISERROR('MH01'!AD277)),"",'MH01'!AD277)</f>
        <v>0</v>
      </c>
      <c r="AF112" s="169">
        <f ca="1">IF(OR(ISBLANK('MH01'!AE277),ISERROR('MH01'!AE277)),"",'MH01'!AE277)</f>
        <v>0</v>
      </c>
      <c r="AG112" s="169"/>
      <c r="AH112" s="157" t="str">
        <f ca="1">IF(OR(ISBLANK('MH01'!AG277),ISERROR('MH01'!AG277)),"",'MH01'!AG277)</f>
        <v/>
      </c>
      <c r="AI112" s="128" t="str">
        <f>IF(OR(ISBLANK('MH01'!AH277),ISERROR('MH01'!AH277)),"",'MH01'!AH277)</f>
        <v/>
      </c>
      <c r="AJ112" s="128" t="str">
        <f>IF(OR(ISBLANK('MH01'!AI277),ISERROR('MH01'!AI277)),"",'MH01'!AI277)</f>
        <v/>
      </c>
      <c r="AK112" s="128" t="str">
        <f>IF(OR(ISBLANK('MH01'!AJ277),ISERROR('MH01'!AJ277)),"",'MH01'!AJ277)</f>
        <v/>
      </c>
      <c r="AL112" s="128" t="str">
        <f>IF(OR(ISBLANK('MH01'!AK277),ISERROR('MH01'!AK277)),"",'MH01'!AK277)</f>
        <v/>
      </c>
      <c r="AM112" s="122" t="str">
        <f>IF(OR(ISBLANK('MH01'!AL277),ISERROR('MH01'!AL277)),"",'MH01'!AL277)</f>
        <v/>
      </c>
      <c r="AN112" s="122" t="str">
        <f>IF(OR(ISBLANK('MH01'!AM277),ISERROR('MH01'!AM277)),"",'MH01'!AM277)</f>
        <v/>
      </c>
      <c r="AO112" s="122" t="str">
        <f>IF(OR(ISBLANK('MH01'!AN277),ISERROR('MH01'!AN277)),"",'MH01'!AN277)</f>
        <v/>
      </c>
      <c r="AP112" s="122" t="str">
        <f>IF(OR(ISBLANK('MH01'!AO277),ISERROR('MH01'!AO277)),"",'MH01'!AO277)</f>
        <v/>
      </c>
      <c r="AQ112" s="122" t="str">
        <f>IF(OR(ISBLANK('MH01'!AP277),ISERROR('MH01'!AP277)),"",'MH01'!AP277)</f>
        <v/>
      </c>
      <c r="AR112" s="122" t="str">
        <f>IF(OR(ISBLANK('MH01'!AQ277),ISERROR('MH01'!AQ277)),"",'MH01'!AQ277)</f>
        <v/>
      </c>
      <c r="AS112" s="122" t="str">
        <f>IF(OR(ISBLANK('MH01'!AR277),ISERROR('MH01'!AR277)),"",'MH01'!AR277)</f>
        <v/>
      </c>
      <c r="AT112" s="122" t="str">
        <f>IF(OR(ISBLANK('MH01'!AS277),ISERROR('MH01'!AS277)),"",'MH01'!AS277)</f>
        <v/>
      </c>
      <c r="AU112" s="122" t="str">
        <f>IF(OR(ISBLANK('MH01'!AT277),ISERROR('MH01'!AT277)),"",'MH01'!AT277)</f>
        <v/>
      </c>
      <c r="AV112" s="122" t="str">
        <f>IF(OR(ISBLANK('MH01'!AU277),ISERROR('MH01'!AU277)),"",'MH01'!AU277)</f>
        <v/>
      </c>
      <c r="AW112" s="122" t="str">
        <f>IF(OR(ISBLANK('MH01'!AV277),ISERROR('MH01'!AV277)),"",'MH01'!AV277)</f>
        <v/>
      </c>
      <c r="AX112" s="122" t="str">
        <f>IF(OR(ISBLANK('MH01'!AW277),ISERROR('MH01'!AW277)),"",'MH01'!AW277)</f>
        <v/>
      </c>
      <c r="AY112" s="122" t="str">
        <f>IF(OR(ISBLANK('MH01'!AX277),ISERROR('MH01'!AX277)),"",'MH01'!AX277)</f>
        <v/>
      </c>
      <c r="AZ112" s="122" t="str">
        <f>IF(OR(ISBLANK('MH01'!AY277),ISERROR('MH01'!AY277)),"",'MH01'!AY277)</f>
        <v/>
      </c>
      <c r="BA112" s="122" t="str">
        <f>IF(OR(ISBLANK('MH01'!AZ277),ISERROR('MH01'!AZ277)),"",'MH01'!AZ277)</f>
        <v/>
      </c>
      <c r="BB112" s="122" t="str">
        <f>IF(OR(ISBLANK('MH01'!BA277),ISERROR('MH01'!BA277)),"",'MH01'!BA277)</f>
        <v/>
      </c>
      <c r="BC112" s="122" t="str">
        <f>IF(OR(ISBLANK('MH01'!BB277),ISERROR('MH01'!BB277)),"",'MH01'!BB277)</f>
        <v/>
      </c>
    </row>
    <row r="113" spans="2:55" ht="12.75" customHeight="1">
      <c r="B113" s="122" t="str">
        <f>IF(OR(ISBLANK('MH01'!A278),ISERROR('MH01'!A278)),"",'MH01'!A278)</f>
        <v/>
      </c>
      <c r="C113" s="127" t="str">
        <f>IF(OR(ISBLANK('MH01'!C278),ISERROR('MH01'!C278)),"",'MH01'!C278)</f>
        <v/>
      </c>
      <c r="D113" s="125" t="str">
        <f>IF(OR(ISBLANK('MH01'!D278),ISERROR('MH01'!D278)),"",'MH01'!D278)</f>
        <v/>
      </c>
      <c r="E113" s="144" t="str">
        <f>IF(OR(ISBLANK('MH01'!E278),ISERROR('MH01'!E278)),"",'MH01'!E278)</f>
        <v/>
      </c>
      <c r="F113" s="144" t="str">
        <f>IF(OR(ISBLANK('MH01'!F278),ISERROR('MH01'!F278)),"",'MH01'!F278)</f>
        <v/>
      </c>
      <c r="H113" s="127" t="str">
        <f>IF(OR(ISBLANK('MH01'!H278),ISERROR('MH01'!H278)),"",'MH01'!H278)</f>
        <v/>
      </c>
      <c r="I113" s="122" t="str">
        <f>IF(OR(ISBLANK('MH01'!I278),ISERROR('MH01'!I278)),"",'MH01'!I278)</f>
        <v/>
      </c>
      <c r="J113" s="126" t="str">
        <f>IF(OR(ISBLANK('MH01'!J278),ISERROR('MH01'!J278)),"",'MH01'!J278)</f>
        <v/>
      </c>
      <c r="K113" s="122" t="str">
        <f>IF(OR(ISBLANK('MH01'!K278),ISERROR('MH01'!K278)),"",'MH01'!K278)</f>
        <v/>
      </c>
      <c r="L113" s="122" t="str">
        <f>IF(OR(ISBLANK('MH01'!L278),ISERROR('MH01'!L278)),"",'MH01'!L278)</f>
        <v/>
      </c>
      <c r="M113" s="122" t="str">
        <f>IF(OR(ISBLANK('MH01'!M278),ISERROR('MH01'!M278)),"",'MH01'!M278)</f>
        <v/>
      </c>
      <c r="N113" s="196" t="str">
        <f>IF(OR(ISBLANK('MH01'!N278),ISERROR('MH01'!N278)),"",'MH01'!N278)</f>
        <v/>
      </c>
      <c r="O113" s="166" t="str">
        <f>IF(OR(ISBLANK('MH01'!O278),ISERROR('MH01'!O278)),"",'MH01'!O278)</f>
        <v/>
      </c>
      <c r="P113" s="166"/>
      <c r="Q113" s="166" t="str">
        <f>IF(OR(ISBLANK('MH01'!P278),ISERROR('MH01'!P278)),"",'MH01'!P278)</f>
        <v/>
      </c>
      <c r="R113" s="166" t="str">
        <f>IF(OR(ISBLANK('MH01'!Q278),ISERROR('MH01'!Q278)),"",'MH01'!Q278)</f>
        <v/>
      </c>
      <c r="S113" s="166" t="str">
        <f>IF(OR(ISBLANK('MH01'!R278),ISERROR('MH01'!R278)),"",'MH01'!R278)</f>
        <v/>
      </c>
      <c r="T113" s="127" t="str">
        <f>IF(OR(ISBLANK('MH01'!S278),ISERROR('MH01'!S278)),"",'MH01'!S278)</f>
        <v/>
      </c>
      <c r="U113" s="127" t="str">
        <f>IF(OR(ISBLANK('MH01'!T278),ISERROR('MH01'!T278)),"",'MH01'!T278)</f>
        <v/>
      </c>
      <c r="V113" s="122" t="str">
        <f>IF(OR(ISBLANK('MH01'!U278),ISERROR('MH01'!U278)),"",'MH01'!U278)</f>
        <v/>
      </c>
      <c r="W113" s="128" t="str">
        <f>IF(OR(ISBLANK('MH01'!V278),ISERROR('MH01'!V278)),"",'MH01'!V278)</f>
        <v/>
      </c>
      <c r="X113" s="122" t="str">
        <f>IF(OR(ISBLANK('MH01'!W278),ISERROR('MH01'!W278)),"",'MH01'!W278)</f>
        <v/>
      </c>
      <c r="Y113" s="169" t="str">
        <f ca="1">IF(OR(ISBLANK('MH01'!X278),ISERROR('MH01'!X278)),"",'MH01'!X278)</f>
        <v/>
      </c>
      <c r="Z113" s="169" t="str">
        <f ca="1">IF(OR(ISBLANK('MH01'!Y278),ISERROR('MH01'!Y278)),"",'MH01'!Y278)</f>
        <v/>
      </c>
      <c r="AA113" s="169" t="str">
        <f ca="1">IF(OR(ISBLANK('MH01'!Z278),ISERROR('MH01'!Z278)),"",'MH01'!Z278)</f>
        <v/>
      </c>
      <c r="AB113" s="169" t="str">
        <f ca="1">IF(OR(ISBLANK('MH01'!AA278),ISERROR('MH01'!AA278)),"",'MH01'!AA278)</f>
        <v/>
      </c>
      <c r="AC113" s="169" t="str">
        <f ca="1">IF(OR(ISBLANK('MH01'!AB278),ISERROR('MH01'!AB278)),"",'MH01'!AB278)</f>
        <v/>
      </c>
      <c r="AD113" s="156" t="str">
        <f ca="1">IF(OR(ISBLANK('MH01'!AC278),ISERROR('MH01'!AC278)),"",'MH01'!AC278)</f>
        <v/>
      </c>
      <c r="AE113" s="169">
        <f ca="1">IF(OR(ISBLANK('MH01'!AD278),ISERROR('MH01'!AD278)),"",'MH01'!AD278)</f>
        <v>0</v>
      </c>
      <c r="AF113" s="169">
        <f ca="1">IF(OR(ISBLANK('MH01'!AE278),ISERROR('MH01'!AE278)),"",'MH01'!AE278)</f>
        <v>0</v>
      </c>
      <c r="AG113" s="169"/>
      <c r="AH113" s="157" t="str">
        <f ca="1">IF(OR(ISBLANK('MH01'!AG278),ISERROR('MH01'!AG278)),"",'MH01'!AG278)</f>
        <v/>
      </c>
      <c r="AI113" s="128" t="str">
        <f>IF(OR(ISBLANK('MH01'!AH278),ISERROR('MH01'!AH278)),"",'MH01'!AH278)</f>
        <v/>
      </c>
      <c r="AJ113" s="128" t="str">
        <f>IF(OR(ISBLANK('MH01'!AI278),ISERROR('MH01'!AI278)),"",'MH01'!AI278)</f>
        <v/>
      </c>
      <c r="AK113" s="128" t="str">
        <f>IF(OR(ISBLANK('MH01'!AJ278),ISERROR('MH01'!AJ278)),"",'MH01'!AJ278)</f>
        <v/>
      </c>
      <c r="AL113" s="128" t="str">
        <f>IF(OR(ISBLANK('MH01'!AK278),ISERROR('MH01'!AK278)),"",'MH01'!AK278)</f>
        <v/>
      </c>
      <c r="AM113" s="122" t="str">
        <f>IF(OR(ISBLANK('MH01'!AL278),ISERROR('MH01'!AL278)),"",'MH01'!AL278)</f>
        <v/>
      </c>
      <c r="AN113" s="122" t="str">
        <f>IF(OR(ISBLANK('MH01'!AM278),ISERROR('MH01'!AM278)),"",'MH01'!AM278)</f>
        <v/>
      </c>
      <c r="AO113" s="122" t="str">
        <f>IF(OR(ISBLANK('MH01'!AN278),ISERROR('MH01'!AN278)),"",'MH01'!AN278)</f>
        <v/>
      </c>
      <c r="AP113" s="122" t="str">
        <f>IF(OR(ISBLANK('MH01'!AO278),ISERROR('MH01'!AO278)),"",'MH01'!AO278)</f>
        <v/>
      </c>
      <c r="AQ113" s="122" t="str">
        <f>IF(OR(ISBLANK('MH01'!AP278),ISERROR('MH01'!AP278)),"",'MH01'!AP278)</f>
        <v/>
      </c>
      <c r="AR113" s="122" t="str">
        <f>IF(OR(ISBLANK('MH01'!AQ278),ISERROR('MH01'!AQ278)),"",'MH01'!AQ278)</f>
        <v/>
      </c>
      <c r="AS113" s="122" t="str">
        <f>IF(OR(ISBLANK('MH01'!AR278),ISERROR('MH01'!AR278)),"",'MH01'!AR278)</f>
        <v/>
      </c>
      <c r="AT113" s="122" t="str">
        <f>IF(OR(ISBLANK('MH01'!AS278),ISERROR('MH01'!AS278)),"",'MH01'!AS278)</f>
        <v/>
      </c>
      <c r="AU113" s="122" t="str">
        <f>IF(OR(ISBLANK('MH01'!AT278),ISERROR('MH01'!AT278)),"",'MH01'!AT278)</f>
        <v/>
      </c>
      <c r="AV113" s="122" t="str">
        <f>IF(OR(ISBLANK('MH01'!AU278),ISERROR('MH01'!AU278)),"",'MH01'!AU278)</f>
        <v/>
      </c>
      <c r="AW113" s="122" t="str">
        <f>IF(OR(ISBLANK('MH01'!AV278),ISERROR('MH01'!AV278)),"",'MH01'!AV278)</f>
        <v/>
      </c>
      <c r="AX113" s="122" t="str">
        <f>IF(OR(ISBLANK('MH01'!AW278),ISERROR('MH01'!AW278)),"",'MH01'!AW278)</f>
        <v/>
      </c>
      <c r="AY113" s="122" t="str">
        <f>IF(OR(ISBLANK('MH01'!AX278),ISERROR('MH01'!AX278)),"",'MH01'!AX278)</f>
        <v/>
      </c>
      <c r="AZ113" s="122" t="str">
        <f>IF(OR(ISBLANK('MH01'!AY278),ISERROR('MH01'!AY278)),"",'MH01'!AY278)</f>
        <v/>
      </c>
      <c r="BA113" s="122" t="str">
        <f>IF(OR(ISBLANK('MH01'!AZ278),ISERROR('MH01'!AZ278)),"",'MH01'!AZ278)</f>
        <v/>
      </c>
      <c r="BB113" s="122" t="str">
        <f>IF(OR(ISBLANK('MH01'!BA278),ISERROR('MH01'!BA278)),"",'MH01'!BA278)</f>
        <v/>
      </c>
      <c r="BC113" s="122" t="str">
        <f>IF(OR(ISBLANK('MH01'!BB278),ISERROR('MH01'!BB278)),"",'MH01'!BB278)</f>
        <v/>
      </c>
    </row>
    <row r="114" spans="2:55" ht="12.75" customHeight="1">
      <c r="B114" s="122" t="str">
        <f>IF(OR(ISBLANK('MH01'!A279),ISERROR('MH01'!A279)),"",'MH01'!A279)</f>
        <v/>
      </c>
      <c r="C114" s="127" t="str">
        <f>IF(OR(ISBLANK('MH01'!C279),ISERROR('MH01'!C279)),"",'MH01'!C279)</f>
        <v/>
      </c>
      <c r="D114" s="125" t="str">
        <f>IF(OR(ISBLANK('MH01'!D279),ISERROR('MH01'!D279)),"",'MH01'!D279)</f>
        <v/>
      </c>
      <c r="E114" s="144" t="str">
        <f>IF(OR(ISBLANK('MH01'!E279),ISERROR('MH01'!E279)),"",'MH01'!E279)</f>
        <v/>
      </c>
      <c r="F114" s="144" t="str">
        <f>IF(OR(ISBLANK('MH01'!F279),ISERROR('MH01'!F279)),"",'MH01'!F279)</f>
        <v/>
      </c>
      <c r="H114" s="127" t="str">
        <f>IF(OR(ISBLANK('MH01'!H279),ISERROR('MH01'!H279)),"",'MH01'!H279)</f>
        <v/>
      </c>
      <c r="I114" s="122" t="str">
        <f>IF(OR(ISBLANK('MH01'!I279),ISERROR('MH01'!I279)),"",'MH01'!I279)</f>
        <v/>
      </c>
      <c r="J114" s="126" t="str">
        <f>IF(OR(ISBLANK('MH01'!J279),ISERROR('MH01'!J279)),"",'MH01'!J279)</f>
        <v/>
      </c>
      <c r="K114" s="122" t="str">
        <f>IF(OR(ISBLANK('MH01'!K279),ISERROR('MH01'!K279)),"",'MH01'!K279)</f>
        <v/>
      </c>
      <c r="L114" s="122" t="str">
        <f>IF(OR(ISBLANK('MH01'!L279),ISERROR('MH01'!L279)),"",'MH01'!L279)</f>
        <v/>
      </c>
      <c r="M114" s="122" t="str">
        <f>IF(OR(ISBLANK('MH01'!M279),ISERROR('MH01'!M279)),"",'MH01'!M279)</f>
        <v/>
      </c>
      <c r="N114" s="196" t="str">
        <f>IF(OR(ISBLANK('MH01'!N279),ISERROR('MH01'!N279)),"",'MH01'!N279)</f>
        <v/>
      </c>
      <c r="O114" s="166" t="str">
        <f>IF(OR(ISBLANK('MH01'!O279),ISERROR('MH01'!O279)),"",'MH01'!O279)</f>
        <v/>
      </c>
      <c r="P114" s="166"/>
      <c r="Q114" s="166" t="str">
        <f>IF(OR(ISBLANK('MH01'!P279),ISERROR('MH01'!P279)),"",'MH01'!P279)</f>
        <v/>
      </c>
      <c r="R114" s="166" t="str">
        <f>IF(OR(ISBLANK('MH01'!Q279),ISERROR('MH01'!Q279)),"",'MH01'!Q279)</f>
        <v/>
      </c>
      <c r="S114" s="166" t="str">
        <f>IF(OR(ISBLANK('MH01'!R279),ISERROR('MH01'!R279)),"",'MH01'!R279)</f>
        <v/>
      </c>
      <c r="T114" s="127" t="str">
        <f>IF(OR(ISBLANK('MH01'!S279),ISERROR('MH01'!S279)),"",'MH01'!S279)</f>
        <v/>
      </c>
      <c r="U114" s="127" t="str">
        <f>IF(OR(ISBLANK('MH01'!T279),ISERROR('MH01'!T279)),"",'MH01'!T279)</f>
        <v/>
      </c>
      <c r="V114" s="122" t="str">
        <f>IF(OR(ISBLANK('MH01'!U279),ISERROR('MH01'!U279)),"",'MH01'!U279)</f>
        <v/>
      </c>
      <c r="W114" s="128" t="str">
        <f>IF(OR(ISBLANK('MH01'!V279),ISERROR('MH01'!V279)),"",'MH01'!V279)</f>
        <v/>
      </c>
      <c r="X114" s="122" t="str">
        <f>IF(OR(ISBLANK('MH01'!W279),ISERROR('MH01'!W279)),"",'MH01'!W279)</f>
        <v/>
      </c>
      <c r="Y114" s="169" t="str">
        <f ca="1">IF(OR(ISBLANK('MH01'!X279),ISERROR('MH01'!X279)),"",'MH01'!X279)</f>
        <v/>
      </c>
      <c r="Z114" s="169" t="str">
        <f ca="1">IF(OR(ISBLANK('MH01'!Y279),ISERROR('MH01'!Y279)),"",'MH01'!Y279)</f>
        <v/>
      </c>
      <c r="AA114" s="169" t="str">
        <f ca="1">IF(OR(ISBLANK('MH01'!Z279),ISERROR('MH01'!Z279)),"",'MH01'!Z279)</f>
        <v/>
      </c>
      <c r="AB114" s="169" t="str">
        <f ca="1">IF(OR(ISBLANK('MH01'!AA279),ISERROR('MH01'!AA279)),"",'MH01'!AA279)</f>
        <v/>
      </c>
      <c r="AC114" s="169" t="str">
        <f ca="1">IF(OR(ISBLANK('MH01'!AB279),ISERROR('MH01'!AB279)),"",'MH01'!AB279)</f>
        <v/>
      </c>
      <c r="AD114" s="156" t="str">
        <f ca="1">IF(OR(ISBLANK('MH01'!AC279),ISERROR('MH01'!AC279)),"",'MH01'!AC279)</f>
        <v/>
      </c>
      <c r="AE114" s="169">
        <f ca="1">IF(OR(ISBLANK('MH01'!AD279),ISERROR('MH01'!AD279)),"",'MH01'!AD279)</f>
        <v>0</v>
      </c>
      <c r="AF114" s="169">
        <f ca="1">IF(OR(ISBLANK('MH01'!AE279),ISERROR('MH01'!AE279)),"",'MH01'!AE279)</f>
        <v>0</v>
      </c>
      <c r="AG114" s="169"/>
      <c r="AH114" s="157" t="str">
        <f ca="1">IF(OR(ISBLANK('MH01'!AG279),ISERROR('MH01'!AG279)),"",'MH01'!AG279)</f>
        <v/>
      </c>
      <c r="AI114" s="128" t="str">
        <f>IF(OR(ISBLANK('MH01'!AH279),ISERROR('MH01'!AH279)),"",'MH01'!AH279)</f>
        <v/>
      </c>
      <c r="AJ114" s="128" t="str">
        <f>IF(OR(ISBLANK('MH01'!AI279),ISERROR('MH01'!AI279)),"",'MH01'!AI279)</f>
        <v/>
      </c>
      <c r="AK114" s="128" t="str">
        <f>IF(OR(ISBLANK('MH01'!AJ279),ISERROR('MH01'!AJ279)),"",'MH01'!AJ279)</f>
        <v/>
      </c>
      <c r="AL114" s="128" t="str">
        <f>IF(OR(ISBLANK('MH01'!AK279),ISERROR('MH01'!AK279)),"",'MH01'!AK279)</f>
        <v/>
      </c>
      <c r="AM114" s="122" t="str">
        <f>IF(OR(ISBLANK('MH01'!AL279),ISERROR('MH01'!AL279)),"",'MH01'!AL279)</f>
        <v/>
      </c>
      <c r="AN114" s="122" t="str">
        <f>IF(OR(ISBLANK('MH01'!AM279),ISERROR('MH01'!AM279)),"",'MH01'!AM279)</f>
        <v/>
      </c>
      <c r="AO114" s="122" t="str">
        <f>IF(OR(ISBLANK('MH01'!AN279),ISERROR('MH01'!AN279)),"",'MH01'!AN279)</f>
        <v/>
      </c>
      <c r="AP114" s="122" t="str">
        <f>IF(OR(ISBLANK('MH01'!AO279),ISERROR('MH01'!AO279)),"",'MH01'!AO279)</f>
        <v/>
      </c>
      <c r="AQ114" s="122" t="str">
        <f>IF(OR(ISBLANK('MH01'!AP279),ISERROR('MH01'!AP279)),"",'MH01'!AP279)</f>
        <v/>
      </c>
      <c r="AR114" s="122" t="str">
        <f>IF(OR(ISBLANK('MH01'!AQ279),ISERROR('MH01'!AQ279)),"",'MH01'!AQ279)</f>
        <v/>
      </c>
      <c r="AS114" s="122" t="str">
        <f>IF(OR(ISBLANK('MH01'!AR279),ISERROR('MH01'!AR279)),"",'MH01'!AR279)</f>
        <v/>
      </c>
      <c r="AT114" s="122" t="str">
        <f>IF(OR(ISBLANK('MH01'!AS279),ISERROR('MH01'!AS279)),"",'MH01'!AS279)</f>
        <v/>
      </c>
      <c r="AU114" s="122" t="str">
        <f>IF(OR(ISBLANK('MH01'!AT279),ISERROR('MH01'!AT279)),"",'MH01'!AT279)</f>
        <v/>
      </c>
      <c r="AV114" s="122" t="str">
        <f>IF(OR(ISBLANK('MH01'!AU279),ISERROR('MH01'!AU279)),"",'MH01'!AU279)</f>
        <v/>
      </c>
      <c r="AW114" s="122" t="str">
        <f>IF(OR(ISBLANK('MH01'!AV279),ISERROR('MH01'!AV279)),"",'MH01'!AV279)</f>
        <v/>
      </c>
      <c r="AX114" s="122" t="str">
        <f>IF(OR(ISBLANK('MH01'!AW279),ISERROR('MH01'!AW279)),"",'MH01'!AW279)</f>
        <v/>
      </c>
      <c r="AY114" s="122" t="str">
        <f>IF(OR(ISBLANK('MH01'!AX279),ISERROR('MH01'!AX279)),"",'MH01'!AX279)</f>
        <v/>
      </c>
      <c r="AZ114" s="122" t="str">
        <f>IF(OR(ISBLANK('MH01'!AY279),ISERROR('MH01'!AY279)),"",'MH01'!AY279)</f>
        <v/>
      </c>
      <c r="BA114" s="122" t="str">
        <f>IF(OR(ISBLANK('MH01'!AZ279),ISERROR('MH01'!AZ279)),"",'MH01'!AZ279)</f>
        <v/>
      </c>
      <c r="BB114" s="122" t="str">
        <f>IF(OR(ISBLANK('MH01'!BA279),ISERROR('MH01'!BA279)),"",'MH01'!BA279)</f>
        <v/>
      </c>
      <c r="BC114" s="122" t="str">
        <f>IF(OR(ISBLANK('MH01'!BB279),ISERROR('MH01'!BB279)),"",'MH01'!BB279)</f>
        <v/>
      </c>
    </row>
    <row r="115" spans="2:55" ht="12.75" customHeight="1">
      <c r="N115" s="196"/>
      <c r="O115" s="166"/>
      <c r="P115" s="166"/>
      <c r="Q115" s="166"/>
      <c r="R115" s="166"/>
      <c r="S115" s="166"/>
      <c r="T115" s="127"/>
      <c r="U115" s="127"/>
      <c r="Y115" s="169"/>
      <c r="Z115" s="169"/>
      <c r="AA115" s="169"/>
      <c r="AB115" s="169"/>
      <c r="AC115" s="169"/>
      <c r="AD115" s="156"/>
      <c r="AE115" s="169"/>
      <c r="AF115" s="169"/>
      <c r="AG115" s="169"/>
      <c r="AH115" s="157"/>
    </row>
    <row r="116" spans="2:55" ht="12.75" customHeight="1">
      <c r="N116" s="196"/>
      <c r="O116" s="166"/>
      <c r="P116" s="166"/>
      <c r="Q116" s="166"/>
      <c r="R116" s="166"/>
      <c r="S116" s="166"/>
      <c r="T116" s="127"/>
      <c r="U116" s="127"/>
      <c r="Y116" s="169"/>
      <c r="Z116" s="169"/>
      <c r="AA116" s="169"/>
      <c r="AB116" s="169"/>
      <c r="AC116" s="169"/>
      <c r="AD116" s="156"/>
      <c r="AE116" s="169"/>
      <c r="AF116" s="169"/>
      <c r="AG116" s="169"/>
      <c r="AH116" s="157"/>
    </row>
    <row r="117" spans="2:55" ht="12.75" customHeight="1">
      <c r="N117" s="196"/>
      <c r="O117" s="166"/>
      <c r="P117" s="166"/>
      <c r="Q117" s="166"/>
      <c r="R117" s="166"/>
      <c r="S117" s="166"/>
      <c r="T117" s="127"/>
      <c r="U117" s="127"/>
      <c r="Y117" s="169"/>
      <c r="Z117" s="169"/>
      <c r="AA117" s="169"/>
      <c r="AB117" s="169"/>
      <c r="AC117" s="169"/>
      <c r="AD117" s="156"/>
      <c r="AE117" s="169"/>
      <c r="AF117" s="169"/>
      <c r="AG117" s="169"/>
      <c r="AH117" s="157"/>
    </row>
    <row r="118" spans="2:55" ht="12.75" customHeight="1">
      <c r="N118" s="196"/>
      <c r="O118" s="166"/>
      <c r="P118" s="166"/>
      <c r="Q118" s="166"/>
      <c r="R118" s="166"/>
      <c r="S118" s="166"/>
      <c r="T118" s="127"/>
      <c r="U118" s="127"/>
      <c r="Y118" s="169"/>
      <c r="Z118" s="169"/>
      <c r="AA118" s="169"/>
      <c r="AB118" s="169"/>
      <c r="AC118" s="169"/>
      <c r="AD118" s="156"/>
      <c r="AE118" s="169"/>
      <c r="AF118" s="169"/>
      <c r="AG118" s="169"/>
      <c r="AH118" s="157"/>
    </row>
    <row r="119" spans="2:55" ht="12.75" customHeight="1">
      <c r="N119" s="196"/>
      <c r="O119" s="166"/>
      <c r="P119" s="166"/>
      <c r="Q119" s="166"/>
      <c r="R119" s="166"/>
      <c r="S119" s="166"/>
      <c r="T119" s="127"/>
      <c r="U119" s="127"/>
      <c r="Y119" s="169"/>
      <c r="Z119" s="169"/>
      <c r="AA119" s="169"/>
      <c r="AB119" s="169"/>
      <c r="AC119" s="169"/>
      <c r="AD119" s="156"/>
      <c r="AE119" s="169"/>
      <c r="AF119" s="169"/>
      <c r="AG119" s="169"/>
      <c r="AH119" s="157"/>
    </row>
    <row r="120" spans="2:55" ht="12.75" customHeight="1">
      <c r="N120" s="196"/>
      <c r="O120" s="166"/>
      <c r="P120" s="166"/>
      <c r="Q120" s="166"/>
      <c r="R120" s="166"/>
      <c r="S120" s="166"/>
      <c r="T120" s="127"/>
      <c r="U120" s="127"/>
      <c r="Y120" s="169"/>
      <c r="Z120" s="169"/>
      <c r="AA120" s="169"/>
      <c r="AB120" s="169"/>
      <c r="AC120" s="169"/>
      <c r="AD120" s="156"/>
      <c r="AE120" s="169"/>
      <c r="AF120" s="169"/>
      <c r="AG120" s="169"/>
      <c r="AH120" s="157"/>
    </row>
    <row r="121" spans="2:55" ht="12.75" customHeight="1">
      <c r="N121" s="196"/>
      <c r="O121" s="166"/>
      <c r="P121" s="166"/>
      <c r="Q121" s="166"/>
      <c r="R121" s="166"/>
      <c r="S121" s="166"/>
      <c r="T121" s="127"/>
      <c r="U121" s="127"/>
      <c r="Y121" s="169"/>
      <c r="Z121" s="169"/>
      <c r="AA121" s="169"/>
      <c r="AB121" s="169"/>
      <c r="AC121" s="169"/>
      <c r="AD121" s="156"/>
      <c r="AE121" s="169"/>
      <c r="AF121" s="169"/>
      <c r="AG121" s="169"/>
      <c r="AH121" s="157"/>
    </row>
    <row r="122" spans="2:55" ht="12.75" customHeight="1">
      <c r="N122" s="196"/>
      <c r="O122" s="166"/>
      <c r="P122" s="166"/>
      <c r="Q122" s="166"/>
      <c r="R122" s="166"/>
      <c r="S122" s="166"/>
      <c r="T122" s="127"/>
      <c r="U122" s="127"/>
      <c r="Y122" s="169"/>
      <c r="Z122" s="169"/>
      <c r="AA122" s="169"/>
      <c r="AB122" s="169"/>
      <c r="AC122" s="169"/>
      <c r="AD122" s="156"/>
      <c r="AE122" s="169"/>
      <c r="AF122" s="169"/>
      <c r="AG122" s="169"/>
      <c r="AH122" s="157"/>
    </row>
    <row r="123" spans="2:55" ht="12.75" customHeight="1">
      <c r="N123" s="196"/>
      <c r="O123" s="166"/>
      <c r="P123" s="166"/>
      <c r="Q123" s="166"/>
      <c r="R123" s="166"/>
      <c r="S123" s="166"/>
      <c r="T123" s="127"/>
      <c r="U123" s="127"/>
      <c r="Y123" s="169"/>
      <c r="Z123" s="169"/>
      <c r="AA123" s="169"/>
      <c r="AB123" s="169"/>
      <c r="AC123" s="169"/>
      <c r="AD123" s="156"/>
      <c r="AE123" s="169"/>
      <c r="AF123" s="169"/>
      <c r="AG123" s="169"/>
      <c r="AH123" s="157"/>
    </row>
    <row r="124" spans="2:55" ht="12.75" customHeight="1">
      <c r="N124" s="196"/>
      <c r="O124" s="166"/>
      <c r="P124" s="166"/>
      <c r="Q124" s="166"/>
      <c r="R124" s="166"/>
      <c r="S124" s="166"/>
      <c r="T124" s="127"/>
      <c r="U124" s="127"/>
      <c r="Y124" s="169"/>
      <c r="Z124" s="169"/>
      <c r="AA124" s="169"/>
      <c r="AB124" s="169"/>
      <c r="AC124" s="169"/>
      <c r="AD124" s="156"/>
      <c r="AE124" s="169"/>
      <c r="AF124" s="169"/>
      <c r="AG124" s="169"/>
      <c r="AH124" s="157"/>
    </row>
    <row r="125" spans="2:55" ht="12.75" customHeight="1">
      <c r="N125" s="196"/>
      <c r="O125" s="166"/>
      <c r="P125" s="166"/>
      <c r="Q125" s="166"/>
      <c r="R125" s="166"/>
      <c r="S125" s="166"/>
      <c r="T125" s="127"/>
      <c r="U125" s="127"/>
      <c r="Y125" s="169"/>
      <c r="Z125" s="169"/>
      <c r="AA125" s="169"/>
      <c r="AB125" s="169"/>
      <c r="AC125" s="169"/>
      <c r="AD125" s="156"/>
      <c r="AE125" s="169"/>
      <c r="AF125" s="169"/>
      <c r="AG125" s="169"/>
      <c r="AH125" s="157"/>
    </row>
    <row r="126" spans="2:55" ht="12.75" customHeight="1">
      <c r="N126" s="196"/>
      <c r="O126" s="166"/>
      <c r="P126" s="166"/>
      <c r="Q126" s="166"/>
      <c r="R126" s="166"/>
      <c r="S126" s="166"/>
      <c r="T126" s="127"/>
      <c r="U126" s="127"/>
      <c r="Y126" s="169"/>
      <c r="Z126" s="169"/>
      <c r="AA126" s="169"/>
      <c r="AB126" s="169"/>
      <c r="AC126" s="169"/>
      <c r="AD126" s="156"/>
      <c r="AE126" s="169"/>
      <c r="AF126" s="169"/>
      <c r="AG126" s="169"/>
      <c r="AH126" s="157"/>
    </row>
    <row r="127" spans="2:55" ht="12.75" customHeight="1">
      <c r="N127" s="196"/>
      <c r="O127" s="166"/>
      <c r="P127" s="166"/>
      <c r="Q127" s="166"/>
      <c r="R127" s="166"/>
      <c r="S127" s="166"/>
      <c r="T127" s="127"/>
      <c r="U127" s="127"/>
      <c r="Y127" s="169"/>
      <c r="Z127" s="169"/>
      <c r="AA127" s="169"/>
      <c r="AB127" s="169"/>
      <c r="AC127" s="169"/>
      <c r="AD127" s="156"/>
      <c r="AE127" s="169"/>
      <c r="AF127" s="169"/>
      <c r="AG127" s="169"/>
      <c r="AH127" s="157"/>
    </row>
    <row r="128" spans="2:55" ht="12.75" customHeight="1">
      <c r="N128" s="196"/>
      <c r="O128" s="166"/>
      <c r="P128" s="166"/>
      <c r="Q128" s="166"/>
      <c r="R128" s="166"/>
      <c r="S128" s="166"/>
      <c r="T128" s="127"/>
      <c r="U128" s="127"/>
      <c r="Y128" s="169"/>
      <c r="Z128" s="169"/>
      <c r="AA128" s="169"/>
      <c r="AB128" s="169"/>
      <c r="AC128" s="169"/>
      <c r="AD128" s="156"/>
      <c r="AE128" s="169"/>
      <c r="AF128" s="169"/>
      <c r="AG128" s="169"/>
      <c r="AH128" s="157"/>
    </row>
    <row r="129" spans="14:34" ht="12.75" customHeight="1">
      <c r="N129" s="196"/>
      <c r="O129" s="166"/>
      <c r="P129" s="166"/>
      <c r="Q129" s="166"/>
      <c r="R129" s="166"/>
      <c r="S129" s="166"/>
      <c r="T129" s="127"/>
      <c r="U129" s="127"/>
      <c r="Y129" s="169"/>
      <c r="Z129" s="169"/>
      <c r="AA129" s="169"/>
      <c r="AB129" s="169"/>
      <c r="AC129" s="169"/>
      <c r="AD129" s="156"/>
      <c r="AE129" s="169"/>
      <c r="AF129" s="169"/>
      <c r="AG129" s="169"/>
      <c r="AH129" s="157"/>
    </row>
    <row r="130" spans="14:34" ht="12.75" customHeight="1">
      <c r="N130" s="196"/>
      <c r="O130" s="166"/>
      <c r="P130" s="166"/>
      <c r="Q130" s="166"/>
      <c r="R130" s="166"/>
      <c r="S130" s="166"/>
      <c r="T130" s="127"/>
      <c r="U130" s="127"/>
      <c r="Y130" s="169"/>
      <c r="Z130" s="169"/>
      <c r="AA130" s="169"/>
      <c r="AB130" s="169"/>
      <c r="AC130" s="169"/>
      <c r="AD130" s="156"/>
      <c r="AE130" s="169"/>
      <c r="AF130" s="169"/>
      <c r="AG130" s="169"/>
      <c r="AH130" s="157"/>
    </row>
    <row r="131" spans="14:34" ht="12.75" customHeight="1">
      <c r="N131" s="196"/>
      <c r="O131" s="166"/>
      <c r="P131" s="166"/>
      <c r="Q131" s="166"/>
      <c r="R131" s="166"/>
      <c r="S131" s="166"/>
      <c r="T131" s="127"/>
      <c r="U131" s="127"/>
      <c r="Y131" s="169"/>
      <c r="Z131" s="169"/>
      <c r="AA131" s="169"/>
      <c r="AB131" s="169"/>
      <c r="AC131" s="169"/>
      <c r="AD131" s="156"/>
      <c r="AE131" s="169"/>
      <c r="AF131" s="169"/>
      <c r="AG131" s="169"/>
      <c r="AH131" s="157"/>
    </row>
    <row r="132" spans="14:34" ht="12.75" customHeight="1">
      <c r="N132" s="196"/>
      <c r="O132" s="166"/>
      <c r="P132" s="166"/>
      <c r="Q132" s="166"/>
      <c r="R132" s="166"/>
      <c r="S132" s="166"/>
      <c r="T132" s="127"/>
      <c r="U132" s="127"/>
      <c r="Y132" s="169"/>
      <c r="Z132" s="169"/>
      <c r="AA132" s="169"/>
      <c r="AB132" s="169"/>
      <c r="AC132" s="169"/>
      <c r="AD132" s="156"/>
      <c r="AE132" s="169"/>
      <c r="AF132" s="169"/>
      <c r="AG132" s="169"/>
      <c r="AH132" s="157"/>
    </row>
    <row r="133" spans="14:34" ht="12.75" customHeight="1">
      <c r="N133" s="196"/>
      <c r="O133" s="166"/>
      <c r="P133" s="166"/>
      <c r="Q133" s="166"/>
      <c r="R133" s="166"/>
      <c r="S133" s="166"/>
      <c r="T133" s="127"/>
      <c r="U133" s="127"/>
      <c r="Y133" s="169"/>
      <c r="Z133" s="169"/>
      <c r="AA133" s="169"/>
      <c r="AB133" s="169"/>
      <c r="AC133" s="169"/>
      <c r="AD133" s="156"/>
      <c r="AE133" s="169"/>
      <c r="AF133" s="169"/>
      <c r="AG133" s="169"/>
      <c r="AH133" s="157"/>
    </row>
    <row r="134" spans="14:34" ht="12.75" customHeight="1">
      <c r="N134" s="196"/>
      <c r="O134" s="166"/>
      <c r="P134" s="166"/>
      <c r="Q134" s="166"/>
      <c r="R134" s="166"/>
      <c r="S134" s="166"/>
      <c r="T134" s="127"/>
      <c r="U134" s="127"/>
      <c r="Y134" s="169"/>
      <c r="Z134" s="169"/>
      <c r="AA134" s="169"/>
      <c r="AB134" s="169"/>
      <c r="AC134" s="169"/>
      <c r="AD134" s="156"/>
      <c r="AE134" s="169"/>
      <c r="AF134" s="169"/>
      <c r="AG134" s="169"/>
      <c r="AH134" s="157"/>
    </row>
    <row r="135" spans="14:34" ht="12.75" customHeight="1">
      <c r="N135" s="196"/>
      <c r="O135" s="166"/>
      <c r="P135" s="166"/>
      <c r="Q135" s="166"/>
      <c r="R135" s="166"/>
      <c r="S135" s="166"/>
      <c r="T135" s="127"/>
      <c r="U135" s="127"/>
      <c r="Y135" s="169"/>
      <c r="Z135" s="169"/>
      <c r="AA135" s="169"/>
      <c r="AB135" s="169"/>
      <c r="AC135" s="169"/>
      <c r="AD135" s="156"/>
      <c r="AE135" s="169"/>
      <c r="AF135" s="169"/>
      <c r="AG135" s="169"/>
      <c r="AH135" s="157"/>
    </row>
    <row r="136" spans="14:34" ht="12.75" customHeight="1">
      <c r="N136" s="196"/>
      <c r="O136" s="166"/>
      <c r="P136" s="166"/>
      <c r="Q136" s="166"/>
      <c r="R136" s="166"/>
      <c r="S136" s="166"/>
      <c r="T136" s="127"/>
      <c r="U136" s="127"/>
      <c r="Y136" s="169"/>
      <c r="Z136" s="169"/>
      <c r="AA136" s="169"/>
      <c r="AB136" s="169"/>
      <c r="AC136" s="169"/>
      <c r="AD136" s="156"/>
      <c r="AE136" s="169"/>
      <c r="AF136" s="169"/>
      <c r="AG136" s="169"/>
      <c r="AH136" s="157"/>
    </row>
    <row r="137" spans="14:34" ht="12.75" customHeight="1">
      <c r="N137" s="196"/>
      <c r="O137" s="166"/>
      <c r="P137" s="166"/>
      <c r="Q137" s="166"/>
      <c r="R137" s="166"/>
      <c r="S137" s="166"/>
      <c r="T137" s="127"/>
      <c r="U137" s="127"/>
      <c r="Y137" s="169"/>
      <c r="Z137" s="169"/>
      <c r="AA137" s="169"/>
      <c r="AB137" s="169"/>
      <c r="AC137" s="169"/>
      <c r="AD137" s="169"/>
      <c r="AE137" s="169"/>
      <c r="AF137" s="169"/>
      <c r="AG137" s="169"/>
    </row>
    <row r="138" spans="14:34" ht="12.75" customHeight="1">
      <c r="N138" s="196"/>
      <c r="O138" s="166"/>
      <c r="P138" s="166"/>
      <c r="Q138" s="166"/>
      <c r="R138" s="166"/>
      <c r="S138" s="166"/>
      <c r="T138" s="127"/>
      <c r="U138" s="127"/>
      <c r="Y138" s="169"/>
      <c r="Z138" s="169"/>
      <c r="AA138" s="169"/>
      <c r="AB138" s="169"/>
      <c r="AC138" s="169"/>
      <c r="AD138" s="169"/>
      <c r="AE138" s="169"/>
      <c r="AF138" s="169"/>
      <c r="AG138" s="169"/>
    </row>
    <row r="139" spans="14:34" ht="12.75" customHeight="1">
      <c r="N139" s="196"/>
      <c r="O139" s="166"/>
      <c r="P139" s="166"/>
      <c r="Q139" s="166"/>
      <c r="R139" s="166"/>
      <c r="S139" s="166"/>
      <c r="T139" s="127"/>
      <c r="U139" s="127"/>
      <c r="Y139" s="169"/>
      <c r="Z139" s="169"/>
      <c r="AA139" s="169"/>
      <c r="AB139" s="169"/>
      <c r="AC139" s="169"/>
      <c r="AD139" s="169"/>
      <c r="AE139" s="169"/>
      <c r="AF139" s="169"/>
      <c r="AG139" s="169"/>
    </row>
    <row r="140" spans="14:34" ht="12.75" customHeight="1">
      <c r="N140" s="196"/>
      <c r="O140" s="166"/>
      <c r="P140" s="166"/>
      <c r="Q140" s="166"/>
      <c r="R140" s="166"/>
      <c r="S140" s="166"/>
      <c r="T140" s="127"/>
      <c r="U140" s="127"/>
      <c r="Y140" s="169"/>
      <c r="Z140" s="169"/>
      <c r="AA140" s="169"/>
      <c r="AB140" s="169"/>
      <c r="AC140" s="169"/>
      <c r="AD140" s="169"/>
      <c r="AE140" s="169"/>
      <c r="AF140" s="169"/>
      <c r="AG140" s="169"/>
    </row>
    <row r="141" spans="14:34" ht="12.75" customHeight="1">
      <c r="N141" s="196"/>
      <c r="O141" s="166"/>
      <c r="P141" s="166"/>
      <c r="Q141" s="166"/>
      <c r="R141" s="166"/>
      <c r="S141" s="166"/>
      <c r="T141" s="127"/>
      <c r="U141" s="127"/>
      <c r="Y141" s="169"/>
      <c r="Z141" s="169"/>
      <c r="AA141" s="169"/>
      <c r="AB141" s="169"/>
      <c r="AC141" s="169"/>
      <c r="AD141" s="169"/>
      <c r="AE141" s="169"/>
      <c r="AF141" s="169"/>
      <c r="AG141" s="169"/>
    </row>
    <row r="142" spans="14:34" ht="12.75" customHeight="1">
      <c r="N142" s="196"/>
      <c r="O142" s="166"/>
      <c r="P142" s="166"/>
      <c r="Q142" s="166"/>
      <c r="R142" s="166"/>
      <c r="S142" s="166"/>
      <c r="T142" s="127"/>
      <c r="U142" s="127"/>
      <c r="Y142" s="169"/>
      <c r="Z142" s="169"/>
      <c r="AA142" s="169"/>
      <c r="AB142" s="169"/>
      <c r="AC142" s="169"/>
      <c r="AD142" s="169"/>
      <c r="AE142" s="169"/>
      <c r="AF142" s="169"/>
      <c r="AG142" s="169"/>
    </row>
    <row r="143" spans="14:34" ht="12.75" customHeight="1">
      <c r="N143" s="196"/>
      <c r="O143" s="166"/>
      <c r="P143" s="166"/>
      <c r="Q143" s="166"/>
      <c r="R143" s="166"/>
      <c r="S143" s="166"/>
      <c r="T143" s="127"/>
      <c r="U143" s="127"/>
      <c r="Y143" s="169"/>
      <c r="Z143" s="169"/>
      <c r="AA143" s="169"/>
      <c r="AB143" s="169"/>
      <c r="AC143" s="169"/>
      <c r="AD143" s="169"/>
      <c r="AE143" s="169"/>
      <c r="AF143" s="169"/>
      <c r="AG143" s="169"/>
    </row>
    <row r="144" spans="14:34" ht="12.75" customHeight="1">
      <c r="N144" s="196"/>
      <c r="O144" s="166"/>
      <c r="P144" s="166"/>
      <c r="Q144" s="166"/>
      <c r="R144" s="166"/>
      <c r="S144" s="166"/>
      <c r="T144" s="127"/>
      <c r="U144" s="127"/>
      <c r="Y144" s="169"/>
      <c r="Z144" s="169"/>
      <c r="AA144" s="169"/>
      <c r="AB144" s="169"/>
      <c r="AC144" s="169"/>
      <c r="AD144" s="169"/>
      <c r="AE144" s="169"/>
      <c r="AF144" s="169"/>
      <c r="AG144" s="169"/>
    </row>
    <row r="145" spans="14:33" ht="12.75" customHeight="1">
      <c r="N145" s="196"/>
      <c r="O145" s="166"/>
      <c r="P145" s="166"/>
      <c r="Q145" s="166"/>
      <c r="R145" s="166"/>
      <c r="S145" s="166"/>
      <c r="T145" s="127"/>
      <c r="U145" s="127"/>
      <c r="Y145" s="169"/>
      <c r="Z145" s="169"/>
      <c r="AA145" s="169"/>
      <c r="AB145" s="169"/>
      <c r="AC145" s="169"/>
      <c r="AD145" s="169"/>
      <c r="AE145" s="169"/>
      <c r="AF145" s="169"/>
      <c r="AG145" s="169"/>
    </row>
    <row r="146" spans="14:33" ht="12.75" customHeight="1">
      <c r="N146" s="196"/>
      <c r="O146" s="166"/>
      <c r="P146" s="166"/>
      <c r="Q146" s="166"/>
      <c r="R146" s="166"/>
      <c r="S146" s="166"/>
      <c r="T146" s="127"/>
      <c r="U146" s="127"/>
      <c r="Y146" s="169"/>
      <c r="Z146" s="169"/>
      <c r="AA146" s="169"/>
      <c r="AB146" s="169"/>
      <c r="AC146" s="169"/>
      <c r="AD146" s="169"/>
      <c r="AE146" s="169"/>
      <c r="AF146" s="169"/>
      <c r="AG146" s="169"/>
    </row>
    <row r="147" spans="14:33" ht="12.75" customHeight="1">
      <c r="N147" s="196"/>
      <c r="O147" s="166"/>
      <c r="P147" s="166"/>
      <c r="Q147" s="166"/>
      <c r="R147" s="166"/>
      <c r="S147" s="166"/>
      <c r="T147" s="127"/>
      <c r="U147" s="127"/>
      <c r="Y147" s="169"/>
      <c r="Z147" s="169"/>
      <c r="AA147" s="169"/>
      <c r="AB147" s="169"/>
      <c r="AC147" s="169"/>
      <c r="AD147" s="169"/>
      <c r="AE147" s="169"/>
      <c r="AF147" s="169"/>
      <c r="AG147" s="169"/>
    </row>
    <row r="148" spans="14:33" ht="12.75" customHeight="1">
      <c r="N148" s="196"/>
      <c r="O148" s="166"/>
      <c r="P148" s="166"/>
      <c r="Q148" s="166"/>
      <c r="R148" s="166"/>
      <c r="S148" s="166"/>
      <c r="T148" s="127"/>
      <c r="U148" s="127"/>
      <c r="Y148" s="169"/>
      <c r="Z148" s="169"/>
      <c r="AA148" s="169"/>
      <c r="AB148" s="169"/>
      <c r="AC148" s="169"/>
      <c r="AD148" s="169"/>
      <c r="AE148" s="169"/>
      <c r="AF148" s="169"/>
      <c r="AG148" s="169"/>
    </row>
    <row r="149" spans="14:33" ht="12.75" customHeight="1">
      <c r="N149" s="196"/>
      <c r="O149" s="166"/>
      <c r="P149" s="166"/>
      <c r="Q149" s="166"/>
      <c r="R149" s="166"/>
      <c r="S149" s="166"/>
      <c r="T149" s="127"/>
      <c r="U149" s="127"/>
      <c r="Y149" s="169"/>
      <c r="Z149" s="169"/>
      <c r="AA149" s="169"/>
      <c r="AB149" s="169"/>
      <c r="AC149" s="169"/>
      <c r="AD149" s="169"/>
      <c r="AE149" s="169"/>
      <c r="AF149" s="169"/>
      <c r="AG149" s="169"/>
    </row>
    <row r="150" spans="14:33" ht="12.75" customHeight="1">
      <c r="Y150" s="169"/>
      <c r="Z150" s="169"/>
      <c r="AA150" s="169"/>
      <c r="AB150" s="169"/>
      <c r="AC150" s="169"/>
      <c r="AD150" s="169"/>
      <c r="AE150" s="169"/>
      <c r="AF150" s="169"/>
      <c r="AG150" s="169"/>
    </row>
    <row r="151" spans="14:33" ht="12.75" customHeight="1">
      <c r="Y151" s="169"/>
      <c r="Z151" s="169"/>
      <c r="AA151" s="169"/>
      <c r="AB151" s="169"/>
      <c r="AC151" s="169"/>
      <c r="AD151" s="169"/>
      <c r="AE151" s="169"/>
      <c r="AF151" s="169"/>
      <c r="AG151" s="169"/>
    </row>
  </sheetData>
  <sheetProtection algorithmName="SHA-512" hashValue="b/IX+QNwTuq6DkqCXJnxnZMYi3mTQezjg8TMIWc6L0LRdSClzuO8I48kIoZ/177RlJU+rjcTJkq9rqDbyNu5cQ==" saltValue="5rrl6ooNtQIEXUf5Tc9/SQ==" spinCount="100000" sheet="1" objects="1" scenarios="1" formatCells="0" formatColumns="0"/>
  <mergeCells count="3">
    <mergeCell ref="M21:N21"/>
    <mergeCell ref="M22:N22"/>
    <mergeCell ref="A1:B1"/>
  </mergeCells>
  <phoneticPr fontId="3" type="noConversion"/>
  <conditionalFormatting sqref="Y8:AG151">
    <cfRule type="expression" dxfId="2" priority="1" stopIfTrue="1">
      <formula>$AH8=0</formula>
    </cfRule>
  </conditionalFormatting>
  <pageMargins left="0.75" right="0.75" top="1" bottom="1" header="0" footer="0"/>
  <pageSetup paperSize="9" orientation="portrait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G158"/>
  <sheetViews>
    <sheetView showGridLines="0" zoomScale="93" zoomScaleNormal="93" workbookViewId="0">
      <pane ySplit="1" topLeftCell="A2" activePane="bottomLeft" state="frozenSplit"/>
      <selection activeCell="Q13" sqref="Q13"/>
      <selection pane="bottomLeft" activeCell="R18" sqref="R18"/>
    </sheetView>
  </sheetViews>
  <sheetFormatPr baseColWidth="10" defaultRowHeight="12.75"/>
  <cols>
    <col min="1" max="1" width="4.42578125" style="425" customWidth="1"/>
    <col min="2" max="2" width="2.28515625" style="434" customWidth="1"/>
    <col min="3" max="3" width="5" style="122" customWidth="1"/>
    <col min="4" max="4" width="8.140625" style="122" bestFit="1" customWidth="1"/>
    <col min="5" max="5" width="10.85546875" style="120" customWidth="1"/>
    <col min="6" max="6" width="4.28515625" style="122" customWidth="1"/>
    <col min="7" max="7" width="7.28515625" style="122" customWidth="1"/>
    <col min="8" max="8" width="7.7109375" style="122" customWidth="1"/>
    <col min="9" max="9" width="7" style="122" customWidth="1"/>
    <col min="10" max="10" width="2.7109375" style="146" customWidth="1"/>
    <col min="11" max="11" width="7.85546875" style="122" customWidth="1"/>
    <col min="12" max="12" width="7.28515625" style="122" customWidth="1"/>
    <col min="13" max="13" width="2.28515625" style="122" customWidth="1"/>
    <col min="14" max="14" width="10.5703125" style="122" customWidth="1"/>
    <col min="15" max="15" width="5.28515625" style="122" customWidth="1"/>
    <col min="16" max="40" width="11.42578125" style="122"/>
    <col min="41" max="41" width="12.28515625" style="122" bestFit="1" customWidth="1"/>
    <col min="42" max="256" width="11.42578125" style="122"/>
    <col min="257" max="257" width="4.42578125" style="122" customWidth="1"/>
    <col min="258" max="258" width="1.85546875" style="122" customWidth="1"/>
    <col min="259" max="259" width="5" style="122" customWidth="1"/>
    <col min="260" max="260" width="8.140625" style="122" bestFit="1" customWidth="1"/>
    <col min="261" max="261" width="10.85546875" style="122" customWidth="1"/>
    <col min="262" max="262" width="4" style="122" customWidth="1"/>
    <col min="263" max="263" width="7.28515625" style="122" customWidth="1"/>
    <col min="264" max="264" width="6.42578125" style="122" customWidth="1"/>
    <col min="265" max="265" width="7" style="122" customWidth="1"/>
    <col min="266" max="266" width="3.42578125" style="122" customWidth="1"/>
    <col min="267" max="267" width="7.85546875" style="122" customWidth="1"/>
    <col min="268" max="268" width="7.28515625" style="122" customWidth="1"/>
    <col min="269" max="269" width="2.28515625" style="122" customWidth="1"/>
    <col min="270" max="270" width="10.5703125" style="122" customWidth="1"/>
    <col min="271" max="271" width="5.28515625" style="122" customWidth="1"/>
    <col min="272" max="296" width="11.42578125" style="122"/>
    <col min="297" max="297" width="12.28515625" style="122" bestFit="1" customWidth="1"/>
    <col min="298" max="512" width="11.42578125" style="122"/>
    <col min="513" max="513" width="4.42578125" style="122" customWidth="1"/>
    <col min="514" max="514" width="1.85546875" style="122" customWidth="1"/>
    <col min="515" max="515" width="5" style="122" customWidth="1"/>
    <col min="516" max="516" width="8.140625" style="122" bestFit="1" customWidth="1"/>
    <col min="517" max="517" width="10.85546875" style="122" customWidth="1"/>
    <col min="518" max="518" width="4" style="122" customWidth="1"/>
    <col min="519" max="519" width="7.28515625" style="122" customWidth="1"/>
    <col min="520" max="520" width="6.42578125" style="122" customWidth="1"/>
    <col min="521" max="521" width="7" style="122" customWidth="1"/>
    <col min="522" max="522" width="3.42578125" style="122" customWidth="1"/>
    <col min="523" max="523" width="7.85546875" style="122" customWidth="1"/>
    <col min="524" max="524" width="7.28515625" style="122" customWidth="1"/>
    <col min="525" max="525" width="2.28515625" style="122" customWidth="1"/>
    <col min="526" max="526" width="10.5703125" style="122" customWidth="1"/>
    <col min="527" max="527" width="5.28515625" style="122" customWidth="1"/>
    <col min="528" max="552" width="11.42578125" style="122"/>
    <col min="553" max="553" width="12.28515625" style="122" bestFit="1" customWidth="1"/>
    <col min="554" max="768" width="11.42578125" style="122"/>
    <col min="769" max="769" width="4.42578125" style="122" customWidth="1"/>
    <col min="770" max="770" width="1.85546875" style="122" customWidth="1"/>
    <col min="771" max="771" width="5" style="122" customWidth="1"/>
    <col min="772" max="772" width="8.140625" style="122" bestFit="1" customWidth="1"/>
    <col min="773" max="773" width="10.85546875" style="122" customWidth="1"/>
    <col min="774" max="774" width="4" style="122" customWidth="1"/>
    <col min="775" max="775" width="7.28515625" style="122" customWidth="1"/>
    <col min="776" max="776" width="6.42578125" style="122" customWidth="1"/>
    <col min="777" max="777" width="7" style="122" customWidth="1"/>
    <col min="778" max="778" width="3.42578125" style="122" customWidth="1"/>
    <col min="779" max="779" width="7.85546875" style="122" customWidth="1"/>
    <col min="780" max="780" width="7.28515625" style="122" customWidth="1"/>
    <col min="781" max="781" width="2.28515625" style="122" customWidth="1"/>
    <col min="782" max="782" width="10.5703125" style="122" customWidth="1"/>
    <col min="783" max="783" width="5.28515625" style="122" customWidth="1"/>
    <col min="784" max="808" width="11.42578125" style="122"/>
    <col min="809" max="809" width="12.28515625" style="122" bestFit="1" customWidth="1"/>
    <col min="810" max="1024" width="11.42578125" style="122"/>
    <col min="1025" max="1025" width="4.42578125" style="122" customWidth="1"/>
    <col min="1026" max="1026" width="1.85546875" style="122" customWidth="1"/>
    <col min="1027" max="1027" width="5" style="122" customWidth="1"/>
    <col min="1028" max="1028" width="8.140625" style="122" bestFit="1" customWidth="1"/>
    <col min="1029" max="1029" width="10.85546875" style="122" customWidth="1"/>
    <col min="1030" max="1030" width="4" style="122" customWidth="1"/>
    <col min="1031" max="1031" width="7.28515625" style="122" customWidth="1"/>
    <col min="1032" max="1032" width="6.42578125" style="122" customWidth="1"/>
    <col min="1033" max="1033" width="7" style="122" customWidth="1"/>
    <col min="1034" max="1034" width="3.42578125" style="122" customWidth="1"/>
    <col min="1035" max="1035" width="7.85546875" style="122" customWidth="1"/>
    <col min="1036" max="1036" width="7.28515625" style="122" customWidth="1"/>
    <col min="1037" max="1037" width="2.28515625" style="122" customWidth="1"/>
    <col min="1038" max="1038" width="10.5703125" style="122" customWidth="1"/>
    <col min="1039" max="1039" width="5.28515625" style="122" customWidth="1"/>
    <col min="1040" max="1064" width="11.42578125" style="122"/>
    <col min="1065" max="1065" width="12.28515625" style="122" bestFit="1" customWidth="1"/>
    <col min="1066" max="1280" width="11.42578125" style="122"/>
    <col min="1281" max="1281" width="4.42578125" style="122" customWidth="1"/>
    <col min="1282" max="1282" width="1.85546875" style="122" customWidth="1"/>
    <col min="1283" max="1283" width="5" style="122" customWidth="1"/>
    <col min="1284" max="1284" width="8.140625" style="122" bestFit="1" customWidth="1"/>
    <col min="1285" max="1285" width="10.85546875" style="122" customWidth="1"/>
    <col min="1286" max="1286" width="4" style="122" customWidth="1"/>
    <col min="1287" max="1287" width="7.28515625" style="122" customWidth="1"/>
    <col min="1288" max="1288" width="6.42578125" style="122" customWidth="1"/>
    <col min="1289" max="1289" width="7" style="122" customWidth="1"/>
    <col min="1290" max="1290" width="3.42578125" style="122" customWidth="1"/>
    <col min="1291" max="1291" width="7.85546875" style="122" customWidth="1"/>
    <col min="1292" max="1292" width="7.28515625" style="122" customWidth="1"/>
    <col min="1293" max="1293" width="2.28515625" style="122" customWidth="1"/>
    <col min="1294" max="1294" width="10.5703125" style="122" customWidth="1"/>
    <col min="1295" max="1295" width="5.28515625" style="122" customWidth="1"/>
    <col min="1296" max="1320" width="11.42578125" style="122"/>
    <col min="1321" max="1321" width="12.28515625" style="122" bestFit="1" customWidth="1"/>
    <col min="1322" max="1536" width="11.42578125" style="122"/>
    <col min="1537" max="1537" width="4.42578125" style="122" customWidth="1"/>
    <col min="1538" max="1538" width="1.85546875" style="122" customWidth="1"/>
    <col min="1539" max="1539" width="5" style="122" customWidth="1"/>
    <col min="1540" max="1540" width="8.140625" style="122" bestFit="1" customWidth="1"/>
    <col min="1541" max="1541" width="10.85546875" style="122" customWidth="1"/>
    <col min="1542" max="1542" width="4" style="122" customWidth="1"/>
    <col min="1543" max="1543" width="7.28515625" style="122" customWidth="1"/>
    <col min="1544" max="1544" width="6.42578125" style="122" customWidth="1"/>
    <col min="1545" max="1545" width="7" style="122" customWidth="1"/>
    <col min="1546" max="1546" width="3.42578125" style="122" customWidth="1"/>
    <col min="1547" max="1547" width="7.85546875" style="122" customWidth="1"/>
    <col min="1548" max="1548" width="7.28515625" style="122" customWidth="1"/>
    <col min="1549" max="1549" width="2.28515625" style="122" customWidth="1"/>
    <col min="1550" max="1550" width="10.5703125" style="122" customWidth="1"/>
    <col min="1551" max="1551" width="5.28515625" style="122" customWidth="1"/>
    <col min="1552" max="1576" width="11.42578125" style="122"/>
    <col min="1577" max="1577" width="12.28515625" style="122" bestFit="1" customWidth="1"/>
    <col min="1578" max="1792" width="11.42578125" style="122"/>
    <col min="1793" max="1793" width="4.42578125" style="122" customWidth="1"/>
    <col min="1794" max="1794" width="1.85546875" style="122" customWidth="1"/>
    <col min="1795" max="1795" width="5" style="122" customWidth="1"/>
    <col min="1796" max="1796" width="8.140625" style="122" bestFit="1" customWidth="1"/>
    <col min="1797" max="1797" width="10.85546875" style="122" customWidth="1"/>
    <col min="1798" max="1798" width="4" style="122" customWidth="1"/>
    <col min="1799" max="1799" width="7.28515625" style="122" customWidth="1"/>
    <col min="1800" max="1800" width="6.42578125" style="122" customWidth="1"/>
    <col min="1801" max="1801" width="7" style="122" customWidth="1"/>
    <col min="1802" max="1802" width="3.42578125" style="122" customWidth="1"/>
    <col min="1803" max="1803" width="7.85546875" style="122" customWidth="1"/>
    <col min="1804" max="1804" width="7.28515625" style="122" customWidth="1"/>
    <col min="1805" max="1805" width="2.28515625" style="122" customWidth="1"/>
    <col min="1806" max="1806" width="10.5703125" style="122" customWidth="1"/>
    <col min="1807" max="1807" width="5.28515625" style="122" customWidth="1"/>
    <col min="1808" max="1832" width="11.42578125" style="122"/>
    <col min="1833" max="1833" width="12.28515625" style="122" bestFit="1" customWidth="1"/>
    <col min="1834" max="2048" width="11.42578125" style="122"/>
    <col min="2049" max="2049" width="4.42578125" style="122" customWidth="1"/>
    <col min="2050" max="2050" width="1.85546875" style="122" customWidth="1"/>
    <col min="2051" max="2051" width="5" style="122" customWidth="1"/>
    <col min="2052" max="2052" width="8.140625" style="122" bestFit="1" customWidth="1"/>
    <col min="2053" max="2053" width="10.85546875" style="122" customWidth="1"/>
    <col min="2054" max="2054" width="4" style="122" customWidth="1"/>
    <col min="2055" max="2055" width="7.28515625" style="122" customWidth="1"/>
    <col min="2056" max="2056" width="6.42578125" style="122" customWidth="1"/>
    <col min="2057" max="2057" width="7" style="122" customWidth="1"/>
    <col min="2058" max="2058" width="3.42578125" style="122" customWidth="1"/>
    <col min="2059" max="2059" width="7.85546875" style="122" customWidth="1"/>
    <col min="2060" max="2060" width="7.28515625" style="122" customWidth="1"/>
    <col min="2061" max="2061" width="2.28515625" style="122" customWidth="1"/>
    <col min="2062" max="2062" width="10.5703125" style="122" customWidth="1"/>
    <col min="2063" max="2063" width="5.28515625" style="122" customWidth="1"/>
    <col min="2064" max="2088" width="11.42578125" style="122"/>
    <col min="2089" max="2089" width="12.28515625" style="122" bestFit="1" customWidth="1"/>
    <col min="2090" max="2304" width="11.42578125" style="122"/>
    <col min="2305" max="2305" width="4.42578125" style="122" customWidth="1"/>
    <col min="2306" max="2306" width="1.85546875" style="122" customWidth="1"/>
    <col min="2307" max="2307" width="5" style="122" customWidth="1"/>
    <col min="2308" max="2308" width="8.140625" style="122" bestFit="1" customWidth="1"/>
    <col min="2309" max="2309" width="10.85546875" style="122" customWidth="1"/>
    <col min="2310" max="2310" width="4" style="122" customWidth="1"/>
    <col min="2311" max="2311" width="7.28515625" style="122" customWidth="1"/>
    <col min="2312" max="2312" width="6.42578125" style="122" customWidth="1"/>
    <col min="2313" max="2313" width="7" style="122" customWidth="1"/>
    <col min="2314" max="2314" width="3.42578125" style="122" customWidth="1"/>
    <col min="2315" max="2315" width="7.85546875" style="122" customWidth="1"/>
    <col min="2316" max="2316" width="7.28515625" style="122" customWidth="1"/>
    <col min="2317" max="2317" width="2.28515625" style="122" customWidth="1"/>
    <col min="2318" max="2318" width="10.5703125" style="122" customWidth="1"/>
    <col min="2319" max="2319" width="5.28515625" style="122" customWidth="1"/>
    <col min="2320" max="2344" width="11.42578125" style="122"/>
    <col min="2345" max="2345" width="12.28515625" style="122" bestFit="1" customWidth="1"/>
    <col min="2346" max="2560" width="11.42578125" style="122"/>
    <col min="2561" max="2561" width="4.42578125" style="122" customWidth="1"/>
    <col min="2562" max="2562" width="1.85546875" style="122" customWidth="1"/>
    <col min="2563" max="2563" width="5" style="122" customWidth="1"/>
    <col min="2564" max="2564" width="8.140625" style="122" bestFit="1" customWidth="1"/>
    <col min="2565" max="2565" width="10.85546875" style="122" customWidth="1"/>
    <col min="2566" max="2566" width="4" style="122" customWidth="1"/>
    <col min="2567" max="2567" width="7.28515625" style="122" customWidth="1"/>
    <col min="2568" max="2568" width="6.42578125" style="122" customWidth="1"/>
    <col min="2569" max="2569" width="7" style="122" customWidth="1"/>
    <col min="2570" max="2570" width="3.42578125" style="122" customWidth="1"/>
    <col min="2571" max="2571" width="7.85546875" style="122" customWidth="1"/>
    <col min="2572" max="2572" width="7.28515625" style="122" customWidth="1"/>
    <col min="2573" max="2573" width="2.28515625" style="122" customWidth="1"/>
    <col min="2574" max="2574" width="10.5703125" style="122" customWidth="1"/>
    <col min="2575" max="2575" width="5.28515625" style="122" customWidth="1"/>
    <col min="2576" max="2600" width="11.42578125" style="122"/>
    <col min="2601" max="2601" width="12.28515625" style="122" bestFit="1" customWidth="1"/>
    <col min="2602" max="2816" width="11.42578125" style="122"/>
    <col min="2817" max="2817" width="4.42578125" style="122" customWidth="1"/>
    <col min="2818" max="2818" width="1.85546875" style="122" customWidth="1"/>
    <col min="2819" max="2819" width="5" style="122" customWidth="1"/>
    <col min="2820" max="2820" width="8.140625" style="122" bestFit="1" customWidth="1"/>
    <col min="2821" max="2821" width="10.85546875" style="122" customWidth="1"/>
    <col min="2822" max="2822" width="4" style="122" customWidth="1"/>
    <col min="2823" max="2823" width="7.28515625" style="122" customWidth="1"/>
    <col min="2824" max="2824" width="6.42578125" style="122" customWidth="1"/>
    <col min="2825" max="2825" width="7" style="122" customWidth="1"/>
    <col min="2826" max="2826" width="3.42578125" style="122" customWidth="1"/>
    <col min="2827" max="2827" width="7.85546875" style="122" customWidth="1"/>
    <col min="2828" max="2828" width="7.28515625" style="122" customWidth="1"/>
    <col min="2829" max="2829" width="2.28515625" style="122" customWidth="1"/>
    <col min="2830" max="2830" width="10.5703125" style="122" customWidth="1"/>
    <col min="2831" max="2831" width="5.28515625" style="122" customWidth="1"/>
    <col min="2832" max="2856" width="11.42578125" style="122"/>
    <col min="2857" max="2857" width="12.28515625" style="122" bestFit="1" customWidth="1"/>
    <col min="2858" max="3072" width="11.42578125" style="122"/>
    <col min="3073" max="3073" width="4.42578125" style="122" customWidth="1"/>
    <col min="3074" max="3074" width="1.85546875" style="122" customWidth="1"/>
    <col min="3075" max="3075" width="5" style="122" customWidth="1"/>
    <col min="3076" max="3076" width="8.140625" style="122" bestFit="1" customWidth="1"/>
    <col min="3077" max="3077" width="10.85546875" style="122" customWidth="1"/>
    <col min="3078" max="3078" width="4" style="122" customWidth="1"/>
    <col min="3079" max="3079" width="7.28515625" style="122" customWidth="1"/>
    <col min="3080" max="3080" width="6.42578125" style="122" customWidth="1"/>
    <col min="3081" max="3081" width="7" style="122" customWidth="1"/>
    <col min="3082" max="3082" width="3.42578125" style="122" customWidth="1"/>
    <col min="3083" max="3083" width="7.85546875" style="122" customWidth="1"/>
    <col min="3084" max="3084" width="7.28515625" style="122" customWidth="1"/>
    <col min="3085" max="3085" width="2.28515625" style="122" customWidth="1"/>
    <col min="3086" max="3086" width="10.5703125" style="122" customWidth="1"/>
    <col min="3087" max="3087" width="5.28515625" style="122" customWidth="1"/>
    <col min="3088" max="3112" width="11.42578125" style="122"/>
    <col min="3113" max="3113" width="12.28515625" style="122" bestFit="1" customWidth="1"/>
    <col min="3114" max="3328" width="11.42578125" style="122"/>
    <col min="3329" max="3329" width="4.42578125" style="122" customWidth="1"/>
    <col min="3330" max="3330" width="1.85546875" style="122" customWidth="1"/>
    <col min="3331" max="3331" width="5" style="122" customWidth="1"/>
    <col min="3332" max="3332" width="8.140625" style="122" bestFit="1" customWidth="1"/>
    <col min="3333" max="3333" width="10.85546875" style="122" customWidth="1"/>
    <col min="3334" max="3334" width="4" style="122" customWidth="1"/>
    <col min="3335" max="3335" width="7.28515625" style="122" customWidth="1"/>
    <col min="3336" max="3336" width="6.42578125" style="122" customWidth="1"/>
    <col min="3337" max="3337" width="7" style="122" customWidth="1"/>
    <col min="3338" max="3338" width="3.42578125" style="122" customWidth="1"/>
    <col min="3339" max="3339" width="7.85546875" style="122" customWidth="1"/>
    <col min="3340" max="3340" width="7.28515625" style="122" customWidth="1"/>
    <col min="3341" max="3341" width="2.28515625" style="122" customWidth="1"/>
    <col min="3342" max="3342" width="10.5703125" style="122" customWidth="1"/>
    <col min="3343" max="3343" width="5.28515625" style="122" customWidth="1"/>
    <col min="3344" max="3368" width="11.42578125" style="122"/>
    <col min="3369" max="3369" width="12.28515625" style="122" bestFit="1" customWidth="1"/>
    <col min="3370" max="3584" width="11.42578125" style="122"/>
    <col min="3585" max="3585" width="4.42578125" style="122" customWidth="1"/>
    <col min="3586" max="3586" width="1.85546875" style="122" customWidth="1"/>
    <col min="3587" max="3587" width="5" style="122" customWidth="1"/>
    <col min="3588" max="3588" width="8.140625" style="122" bestFit="1" customWidth="1"/>
    <col min="3589" max="3589" width="10.85546875" style="122" customWidth="1"/>
    <col min="3590" max="3590" width="4" style="122" customWidth="1"/>
    <col min="3591" max="3591" width="7.28515625" style="122" customWidth="1"/>
    <col min="3592" max="3592" width="6.42578125" style="122" customWidth="1"/>
    <col min="3593" max="3593" width="7" style="122" customWidth="1"/>
    <col min="3594" max="3594" width="3.42578125" style="122" customWidth="1"/>
    <col min="3595" max="3595" width="7.85546875" style="122" customWidth="1"/>
    <col min="3596" max="3596" width="7.28515625" style="122" customWidth="1"/>
    <col min="3597" max="3597" width="2.28515625" style="122" customWidth="1"/>
    <col min="3598" max="3598" width="10.5703125" style="122" customWidth="1"/>
    <col min="3599" max="3599" width="5.28515625" style="122" customWidth="1"/>
    <col min="3600" max="3624" width="11.42578125" style="122"/>
    <col min="3625" max="3625" width="12.28515625" style="122" bestFit="1" customWidth="1"/>
    <col min="3626" max="3840" width="11.42578125" style="122"/>
    <col min="3841" max="3841" width="4.42578125" style="122" customWidth="1"/>
    <col min="3842" max="3842" width="1.85546875" style="122" customWidth="1"/>
    <col min="3843" max="3843" width="5" style="122" customWidth="1"/>
    <col min="3844" max="3844" width="8.140625" style="122" bestFit="1" customWidth="1"/>
    <col min="3845" max="3845" width="10.85546875" style="122" customWidth="1"/>
    <col min="3846" max="3846" width="4" style="122" customWidth="1"/>
    <col min="3847" max="3847" width="7.28515625" style="122" customWidth="1"/>
    <col min="3848" max="3848" width="6.42578125" style="122" customWidth="1"/>
    <col min="3849" max="3849" width="7" style="122" customWidth="1"/>
    <col min="3850" max="3850" width="3.42578125" style="122" customWidth="1"/>
    <col min="3851" max="3851" width="7.85546875" style="122" customWidth="1"/>
    <col min="3852" max="3852" width="7.28515625" style="122" customWidth="1"/>
    <col min="3853" max="3853" width="2.28515625" style="122" customWidth="1"/>
    <col min="3854" max="3854" width="10.5703125" style="122" customWidth="1"/>
    <col min="3855" max="3855" width="5.28515625" style="122" customWidth="1"/>
    <col min="3856" max="3880" width="11.42578125" style="122"/>
    <col min="3881" max="3881" width="12.28515625" style="122" bestFit="1" customWidth="1"/>
    <col min="3882" max="4096" width="11.42578125" style="122"/>
    <col min="4097" max="4097" width="4.42578125" style="122" customWidth="1"/>
    <col min="4098" max="4098" width="1.85546875" style="122" customWidth="1"/>
    <col min="4099" max="4099" width="5" style="122" customWidth="1"/>
    <col min="4100" max="4100" width="8.140625" style="122" bestFit="1" customWidth="1"/>
    <col min="4101" max="4101" width="10.85546875" style="122" customWidth="1"/>
    <col min="4102" max="4102" width="4" style="122" customWidth="1"/>
    <col min="4103" max="4103" width="7.28515625" style="122" customWidth="1"/>
    <col min="4104" max="4104" width="6.42578125" style="122" customWidth="1"/>
    <col min="4105" max="4105" width="7" style="122" customWidth="1"/>
    <col min="4106" max="4106" width="3.42578125" style="122" customWidth="1"/>
    <col min="4107" max="4107" width="7.85546875" style="122" customWidth="1"/>
    <col min="4108" max="4108" width="7.28515625" style="122" customWidth="1"/>
    <col min="4109" max="4109" width="2.28515625" style="122" customWidth="1"/>
    <col min="4110" max="4110" width="10.5703125" style="122" customWidth="1"/>
    <col min="4111" max="4111" width="5.28515625" style="122" customWidth="1"/>
    <col min="4112" max="4136" width="11.42578125" style="122"/>
    <col min="4137" max="4137" width="12.28515625" style="122" bestFit="1" customWidth="1"/>
    <col min="4138" max="4352" width="11.42578125" style="122"/>
    <col min="4353" max="4353" width="4.42578125" style="122" customWidth="1"/>
    <col min="4354" max="4354" width="1.85546875" style="122" customWidth="1"/>
    <col min="4355" max="4355" width="5" style="122" customWidth="1"/>
    <col min="4356" max="4356" width="8.140625" style="122" bestFit="1" customWidth="1"/>
    <col min="4357" max="4357" width="10.85546875" style="122" customWidth="1"/>
    <col min="4358" max="4358" width="4" style="122" customWidth="1"/>
    <col min="4359" max="4359" width="7.28515625" style="122" customWidth="1"/>
    <col min="4360" max="4360" width="6.42578125" style="122" customWidth="1"/>
    <col min="4361" max="4361" width="7" style="122" customWidth="1"/>
    <col min="4362" max="4362" width="3.42578125" style="122" customWidth="1"/>
    <col min="4363" max="4363" width="7.85546875" style="122" customWidth="1"/>
    <col min="4364" max="4364" width="7.28515625" style="122" customWidth="1"/>
    <col min="4365" max="4365" width="2.28515625" style="122" customWidth="1"/>
    <col min="4366" max="4366" width="10.5703125" style="122" customWidth="1"/>
    <col min="4367" max="4367" width="5.28515625" style="122" customWidth="1"/>
    <col min="4368" max="4392" width="11.42578125" style="122"/>
    <col min="4393" max="4393" width="12.28515625" style="122" bestFit="1" customWidth="1"/>
    <col min="4394" max="4608" width="11.42578125" style="122"/>
    <col min="4609" max="4609" width="4.42578125" style="122" customWidth="1"/>
    <col min="4610" max="4610" width="1.85546875" style="122" customWidth="1"/>
    <col min="4611" max="4611" width="5" style="122" customWidth="1"/>
    <col min="4612" max="4612" width="8.140625" style="122" bestFit="1" customWidth="1"/>
    <col min="4613" max="4613" width="10.85546875" style="122" customWidth="1"/>
    <col min="4614" max="4614" width="4" style="122" customWidth="1"/>
    <col min="4615" max="4615" width="7.28515625" style="122" customWidth="1"/>
    <col min="4616" max="4616" width="6.42578125" style="122" customWidth="1"/>
    <col min="4617" max="4617" width="7" style="122" customWidth="1"/>
    <col min="4618" max="4618" width="3.42578125" style="122" customWidth="1"/>
    <col min="4619" max="4619" width="7.85546875" style="122" customWidth="1"/>
    <col min="4620" max="4620" width="7.28515625" style="122" customWidth="1"/>
    <col min="4621" max="4621" width="2.28515625" style="122" customWidth="1"/>
    <col min="4622" max="4622" width="10.5703125" style="122" customWidth="1"/>
    <col min="4623" max="4623" width="5.28515625" style="122" customWidth="1"/>
    <col min="4624" max="4648" width="11.42578125" style="122"/>
    <col min="4649" max="4649" width="12.28515625" style="122" bestFit="1" customWidth="1"/>
    <col min="4650" max="4864" width="11.42578125" style="122"/>
    <col min="4865" max="4865" width="4.42578125" style="122" customWidth="1"/>
    <col min="4866" max="4866" width="1.85546875" style="122" customWidth="1"/>
    <col min="4867" max="4867" width="5" style="122" customWidth="1"/>
    <col min="4868" max="4868" width="8.140625" style="122" bestFit="1" customWidth="1"/>
    <col min="4869" max="4869" width="10.85546875" style="122" customWidth="1"/>
    <col min="4870" max="4870" width="4" style="122" customWidth="1"/>
    <col min="4871" max="4871" width="7.28515625" style="122" customWidth="1"/>
    <col min="4872" max="4872" width="6.42578125" style="122" customWidth="1"/>
    <col min="4873" max="4873" width="7" style="122" customWidth="1"/>
    <col min="4874" max="4874" width="3.42578125" style="122" customWidth="1"/>
    <col min="4875" max="4875" width="7.85546875" style="122" customWidth="1"/>
    <col min="4876" max="4876" width="7.28515625" style="122" customWidth="1"/>
    <col min="4877" max="4877" width="2.28515625" style="122" customWidth="1"/>
    <col min="4878" max="4878" width="10.5703125" style="122" customWidth="1"/>
    <col min="4879" max="4879" width="5.28515625" style="122" customWidth="1"/>
    <col min="4880" max="4904" width="11.42578125" style="122"/>
    <col min="4905" max="4905" width="12.28515625" style="122" bestFit="1" customWidth="1"/>
    <col min="4906" max="5120" width="11.42578125" style="122"/>
    <col min="5121" max="5121" width="4.42578125" style="122" customWidth="1"/>
    <col min="5122" max="5122" width="1.85546875" style="122" customWidth="1"/>
    <col min="5123" max="5123" width="5" style="122" customWidth="1"/>
    <col min="5124" max="5124" width="8.140625" style="122" bestFit="1" customWidth="1"/>
    <col min="5125" max="5125" width="10.85546875" style="122" customWidth="1"/>
    <col min="5126" max="5126" width="4" style="122" customWidth="1"/>
    <col min="5127" max="5127" width="7.28515625" style="122" customWidth="1"/>
    <col min="5128" max="5128" width="6.42578125" style="122" customWidth="1"/>
    <col min="5129" max="5129" width="7" style="122" customWidth="1"/>
    <col min="5130" max="5130" width="3.42578125" style="122" customWidth="1"/>
    <col min="5131" max="5131" width="7.85546875" style="122" customWidth="1"/>
    <col min="5132" max="5132" width="7.28515625" style="122" customWidth="1"/>
    <col min="5133" max="5133" width="2.28515625" style="122" customWidth="1"/>
    <col min="5134" max="5134" width="10.5703125" style="122" customWidth="1"/>
    <col min="5135" max="5135" width="5.28515625" style="122" customWidth="1"/>
    <col min="5136" max="5160" width="11.42578125" style="122"/>
    <col min="5161" max="5161" width="12.28515625" style="122" bestFit="1" customWidth="1"/>
    <col min="5162" max="5376" width="11.42578125" style="122"/>
    <col min="5377" max="5377" width="4.42578125" style="122" customWidth="1"/>
    <col min="5378" max="5378" width="1.85546875" style="122" customWidth="1"/>
    <col min="5379" max="5379" width="5" style="122" customWidth="1"/>
    <col min="5380" max="5380" width="8.140625" style="122" bestFit="1" customWidth="1"/>
    <col min="5381" max="5381" width="10.85546875" style="122" customWidth="1"/>
    <col min="5382" max="5382" width="4" style="122" customWidth="1"/>
    <col min="5383" max="5383" width="7.28515625" style="122" customWidth="1"/>
    <col min="5384" max="5384" width="6.42578125" style="122" customWidth="1"/>
    <col min="5385" max="5385" width="7" style="122" customWidth="1"/>
    <col min="5386" max="5386" width="3.42578125" style="122" customWidth="1"/>
    <col min="5387" max="5387" width="7.85546875" style="122" customWidth="1"/>
    <col min="5388" max="5388" width="7.28515625" style="122" customWidth="1"/>
    <col min="5389" max="5389" width="2.28515625" style="122" customWidth="1"/>
    <col min="5390" max="5390" width="10.5703125" style="122" customWidth="1"/>
    <col min="5391" max="5391" width="5.28515625" style="122" customWidth="1"/>
    <col min="5392" max="5416" width="11.42578125" style="122"/>
    <col min="5417" max="5417" width="12.28515625" style="122" bestFit="1" customWidth="1"/>
    <col min="5418" max="5632" width="11.42578125" style="122"/>
    <col min="5633" max="5633" width="4.42578125" style="122" customWidth="1"/>
    <col min="5634" max="5634" width="1.85546875" style="122" customWidth="1"/>
    <col min="5635" max="5635" width="5" style="122" customWidth="1"/>
    <col min="5636" max="5636" width="8.140625" style="122" bestFit="1" customWidth="1"/>
    <col min="5637" max="5637" width="10.85546875" style="122" customWidth="1"/>
    <col min="5638" max="5638" width="4" style="122" customWidth="1"/>
    <col min="5639" max="5639" width="7.28515625" style="122" customWidth="1"/>
    <col min="5640" max="5640" width="6.42578125" style="122" customWidth="1"/>
    <col min="5641" max="5641" width="7" style="122" customWidth="1"/>
    <col min="5642" max="5642" width="3.42578125" style="122" customWidth="1"/>
    <col min="5643" max="5643" width="7.85546875" style="122" customWidth="1"/>
    <col min="5644" max="5644" width="7.28515625" style="122" customWidth="1"/>
    <col min="5645" max="5645" width="2.28515625" style="122" customWidth="1"/>
    <col min="5646" max="5646" width="10.5703125" style="122" customWidth="1"/>
    <col min="5647" max="5647" width="5.28515625" style="122" customWidth="1"/>
    <col min="5648" max="5672" width="11.42578125" style="122"/>
    <col min="5673" max="5673" width="12.28515625" style="122" bestFit="1" customWidth="1"/>
    <col min="5674" max="5888" width="11.42578125" style="122"/>
    <col min="5889" max="5889" width="4.42578125" style="122" customWidth="1"/>
    <col min="5890" max="5890" width="1.85546875" style="122" customWidth="1"/>
    <col min="5891" max="5891" width="5" style="122" customWidth="1"/>
    <col min="5892" max="5892" width="8.140625" style="122" bestFit="1" customWidth="1"/>
    <col min="5893" max="5893" width="10.85546875" style="122" customWidth="1"/>
    <col min="5894" max="5894" width="4" style="122" customWidth="1"/>
    <col min="5895" max="5895" width="7.28515625" style="122" customWidth="1"/>
    <col min="5896" max="5896" width="6.42578125" style="122" customWidth="1"/>
    <col min="5897" max="5897" width="7" style="122" customWidth="1"/>
    <col min="5898" max="5898" width="3.42578125" style="122" customWidth="1"/>
    <col min="5899" max="5899" width="7.85546875" style="122" customWidth="1"/>
    <col min="5900" max="5900" width="7.28515625" style="122" customWidth="1"/>
    <col min="5901" max="5901" width="2.28515625" style="122" customWidth="1"/>
    <col min="5902" max="5902" width="10.5703125" style="122" customWidth="1"/>
    <col min="5903" max="5903" width="5.28515625" style="122" customWidth="1"/>
    <col min="5904" max="5928" width="11.42578125" style="122"/>
    <col min="5929" max="5929" width="12.28515625" style="122" bestFit="1" customWidth="1"/>
    <col min="5930" max="6144" width="11.42578125" style="122"/>
    <col min="6145" max="6145" width="4.42578125" style="122" customWidth="1"/>
    <col min="6146" max="6146" width="1.85546875" style="122" customWidth="1"/>
    <col min="6147" max="6147" width="5" style="122" customWidth="1"/>
    <col min="6148" max="6148" width="8.140625" style="122" bestFit="1" customWidth="1"/>
    <col min="6149" max="6149" width="10.85546875" style="122" customWidth="1"/>
    <col min="6150" max="6150" width="4" style="122" customWidth="1"/>
    <col min="6151" max="6151" width="7.28515625" style="122" customWidth="1"/>
    <col min="6152" max="6152" width="6.42578125" style="122" customWidth="1"/>
    <col min="6153" max="6153" width="7" style="122" customWidth="1"/>
    <col min="6154" max="6154" width="3.42578125" style="122" customWidth="1"/>
    <col min="6155" max="6155" width="7.85546875" style="122" customWidth="1"/>
    <col min="6156" max="6156" width="7.28515625" style="122" customWidth="1"/>
    <col min="6157" max="6157" width="2.28515625" style="122" customWidth="1"/>
    <col min="6158" max="6158" width="10.5703125" style="122" customWidth="1"/>
    <col min="6159" max="6159" width="5.28515625" style="122" customWidth="1"/>
    <col min="6160" max="6184" width="11.42578125" style="122"/>
    <col min="6185" max="6185" width="12.28515625" style="122" bestFit="1" customWidth="1"/>
    <col min="6186" max="6400" width="11.42578125" style="122"/>
    <col min="6401" max="6401" width="4.42578125" style="122" customWidth="1"/>
    <col min="6402" max="6402" width="1.85546875" style="122" customWidth="1"/>
    <col min="6403" max="6403" width="5" style="122" customWidth="1"/>
    <col min="6404" max="6404" width="8.140625" style="122" bestFit="1" customWidth="1"/>
    <col min="6405" max="6405" width="10.85546875" style="122" customWidth="1"/>
    <col min="6406" max="6406" width="4" style="122" customWidth="1"/>
    <col min="6407" max="6407" width="7.28515625" style="122" customWidth="1"/>
    <col min="6408" max="6408" width="6.42578125" style="122" customWidth="1"/>
    <col min="6409" max="6409" width="7" style="122" customWidth="1"/>
    <col min="6410" max="6410" width="3.42578125" style="122" customWidth="1"/>
    <col min="6411" max="6411" width="7.85546875" style="122" customWidth="1"/>
    <col min="6412" max="6412" width="7.28515625" style="122" customWidth="1"/>
    <col min="6413" max="6413" width="2.28515625" style="122" customWidth="1"/>
    <col min="6414" max="6414" width="10.5703125" style="122" customWidth="1"/>
    <col min="6415" max="6415" width="5.28515625" style="122" customWidth="1"/>
    <col min="6416" max="6440" width="11.42578125" style="122"/>
    <col min="6441" max="6441" width="12.28515625" style="122" bestFit="1" customWidth="1"/>
    <col min="6442" max="6656" width="11.42578125" style="122"/>
    <col min="6657" max="6657" width="4.42578125" style="122" customWidth="1"/>
    <col min="6658" max="6658" width="1.85546875" style="122" customWidth="1"/>
    <col min="6659" max="6659" width="5" style="122" customWidth="1"/>
    <col min="6660" max="6660" width="8.140625" style="122" bestFit="1" customWidth="1"/>
    <col min="6661" max="6661" width="10.85546875" style="122" customWidth="1"/>
    <col min="6662" max="6662" width="4" style="122" customWidth="1"/>
    <col min="6663" max="6663" width="7.28515625" style="122" customWidth="1"/>
    <col min="6664" max="6664" width="6.42578125" style="122" customWidth="1"/>
    <col min="6665" max="6665" width="7" style="122" customWidth="1"/>
    <col min="6666" max="6666" width="3.42578125" style="122" customWidth="1"/>
    <col min="6667" max="6667" width="7.85546875" style="122" customWidth="1"/>
    <col min="6668" max="6668" width="7.28515625" style="122" customWidth="1"/>
    <col min="6669" max="6669" width="2.28515625" style="122" customWidth="1"/>
    <col min="6670" max="6670" width="10.5703125" style="122" customWidth="1"/>
    <col min="6671" max="6671" width="5.28515625" style="122" customWidth="1"/>
    <col min="6672" max="6696" width="11.42578125" style="122"/>
    <col min="6697" max="6697" width="12.28515625" style="122" bestFit="1" customWidth="1"/>
    <col min="6698" max="6912" width="11.42578125" style="122"/>
    <col min="6913" max="6913" width="4.42578125" style="122" customWidth="1"/>
    <col min="6914" max="6914" width="1.85546875" style="122" customWidth="1"/>
    <col min="6915" max="6915" width="5" style="122" customWidth="1"/>
    <col min="6916" max="6916" width="8.140625" style="122" bestFit="1" customWidth="1"/>
    <col min="6917" max="6917" width="10.85546875" style="122" customWidth="1"/>
    <col min="6918" max="6918" width="4" style="122" customWidth="1"/>
    <col min="6919" max="6919" width="7.28515625" style="122" customWidth="1"/>
    <col min="6920" max="6920" width="6.42578125" style="122" customWidth="1"/>
    <col min="6921" max="6921" width="7" style="122" customWidth="1"/>
    <col min="6922" max="6922" width="3.42578125" style="122" customWidth="1"/>
    <col min="6923" max="6923" width="7.85546875" style="122" customWidth="1"/>
    <col min="6924" max="6924" width="7.28515625" style="122" customWidth="1"/>
    <col min="6925" max="6925" width="2.28515625" style="122" customWidth="1"/>
    <col min="6926" max="6926" width="10.5703125" style="122" customWidth="1"/>
    <col min="6927" max="6927" width="5.28515625" style="122" customWidth="1"/>
    <col min="6928" max="6952" width="11.42578125" style="122"/>
    <col min="6953" max="6953" width="12.28515625" style="122" bestFit="1" customWidth="1"/>
    <col min="6954" max="7168" width="11.42578125" style="122"/>
    <col min="7169" max="7169" width="4.42578125" style="122" customWidth="1"/>
    <col min="7170" max="7170" width="1.85546875" style="122" customWidth="1"/>
    <col min="7171" max="7171" width="5" style="122" customWidth="1"/>
    <col min="7172" max="7172" width="8.140625" style="122" bestFit="1" customWidth="1"/>
    <col min="7173" max="7173" width="10.85546875" style="122" customWidth="1"/>
    <col min="7174" max="7174" width="4" style="122" customWidth="1"/>
    <col min="7175" max="7175" width="7.28515625" style="122" customWidth="1"/>
    <col min="7176" max="7176" width="6.42578125" style="122" customWidth="1"/>
    <col min="7177" max="7177" width="7" style="122" customWidth="1"/>
    <col min="7178" max="7178" width="3.42578125" style="122" customWidth="1"/>
    <col min="7179" max="7179" width="7.85546875" style="122" customWidth="1"/>
    <col min="7180" max="7180" width="7.28515625" style="122" customWidth="1"/>
    <col min="7181" max="7181" width="2.28515625" style="122" customWidth="1"/>
    <col min="7182" max="7182" width="10.5703125" style="122" customWidth="1"/>
    <col min="7183" max="7183" width="5.28515625" style="122" customWidth="1"/>
    <col min="7184" max="7208" width="11.42578125" style="122"/>
    <col min="7209" max="7209" width="12.28515625" style="122" bestFit="1" customWidth="1"/>
    <col min="7210" max="7424" width="11.42578125" style="122"/>
    <col min="7425" max="7425" width="4.42578125" style="122" customWidth="1"/>
    <col min="7426" max="7426" width="1.85546875" style="122" customWidth="1"/>
    <col min="7427" max="7427" width="5" style="122" customWidth="1"/>
    <col min="7428" max="7428" width="8.140625" style="122" bestFit="1" customWidth="1"/>
    <col min="7429" max="7429" width="10.85546875" style="122" customWidth="1"/>
    <col min="7430" max="7430" width="4" style="122" customWidth="1"/>
    <col min="7431" max="7431" width="7.28515625" style="122" customWidth="1"/>
    <col min="7432" max="7432" width="6.42578125" style="122" customWidth="1"/>
    <col min="7433" max="7433" width="7" style="122" customWidth="1"/>
    <col min="7434" max="7434" width="3.42578125" style="122" customWidth="1"/>
    <col min="7435" max="7435" width="7.85546875" style="122" customWidth="1"/>
    <col min="7436" max="7436" width="7.28515625" style="122" customWidth="1"/>
    <col min="7437" max="7437" width="2.28515625" style="122" customWidth="1"/>
    <col min="7438" max="7438" width="10.5703125" style="122" customWidth="1"/>
    <col min="7439" max="7439" width="5.28515625" style="122" customWidth="1"/>
    <col min="7440" max="7464" width="11.42578125" style="122"/>
    <col min="7465" max="7465" width="12.28515625" style="122" bestFit="1" customWidth="1"/>
    <col min="7466" max="7680" width="11.42578125" style="122"/>
    <col min="7681" max="7681" width="4.42578125" style="122" customWidth="1"/>
    <col min="7682" max="7682" width="1.85546875" style="122" customWidth="1"/>
    <col min="7683" max="7683" width="5" style="122" customWidth="1"/>
    <col min="7684" max="7684" width="8.140625" style="122" bestFit="1" customWidth="1"/>
    <col min="7685" max="7685" width="10.85546875" style="122" customWidth="1"/>
    <col min="7686" max="7686" width="4" style="122" customWidth="1"/>
    <col min="7687" max="7687" width="7.28515625" style="122" customWidth="1"/>
    <col min="7688" max="7688" width="6.42578125" style="122" customWidth="1"/>
    <col min="7689" max="7689" width="7" style="122" customWidth="1"/>
    <col min="7690" max="7690" width="3.42578125" style="122" customWidth="1"/>
    <col min="7691" max="7691" width="7.85546875" style="122" customWidth="1"/>
    <col min="7692" max="7692" width="7.28515625" style="122" customWidth="1"/>
    <col min="7693" max="7693" width="2.28515625" style="122" customWidth="1"/>
    <col min="7694" max="7694" width="10.5703125" style="122" customWidth="1"/>
    <col min="7695" max="7695" width="5.28515625" style="122" customWidth="1"/>
    <col min="7696" max="7720" width="11.42578125" style="122"/>
    <col min="7721" max="7721" width="12.28515625" style="122" bestFit="1" customWidth="1"/>
    <col min="7722" max="7936" width="11.42578125" style="122"/>
    <col min="7937" max="7937" width="4.42578125" style="122" customWidth="1"/>
    <col min="7938" max="7938" width="1.85546875" style="122" customWidth="1"/>
    <col min="7939" max="7939" width="5" style="122" customWidth="1"/>
    <col min="7940" max="7940" width="8.140625" style="122" bestFit="1" customWidth="1"/>
    <col min="7941" max="7941" width="10.85546875" style="122" customWidth="1"/>
    <col min="7942" max="7942" width="4" style="122" customWidth="1"/>
    <col min="7943" max="7943" width="7.28515625" style="122" customWidth="1"/>
    <col min="7944" max="7944" width="6.42578125" style="122" customWidth="1"/>
    <col min="7945" max="7945" width="7" style="122" customWidth="1"/>
    <col min="7946" max="7946" width="3.42578125" style="122" customWidth="1"/>
    <col min="7947" max="7947" width="7.85546875" style="122" customWidth="1"/>
    <col min="7948" max="7948" width="7.28515625" style="122" customWidth="1"/>
    <col min="7949" max="7949" width="2.28515625" style="122" customWidth="1"/>
    <col min="7950" max="7950" width="10.5703125" style="122" customWidth="1"/>
    <col min="7951" max="7951" width="5.28515625" style="122" customWidth="1"/>
    <col min="7952" max="7976" width="11.42578125" style="122"/>
    <col min="7977" max="7977" width="12.28515625" style="122" bestFit="1" customWidth="1"/>
    <col min="7978" max="8192" width="11.42578125" style="122"/>
    <col min="8193" max="8193" width="4.42578125" style="122" customWidth="1"/>
    <col min="8194" max="8194" width="1.85546875" style="122" customWidth="1"/>
    <col min="8195" max="8195" width="5" style="122" customWidth="1"/>
    <col min="8196" max="8196" width="8.140625" style="122" bestFit="1" customWidth="1"/>
    <col min="8197" max="8197" width="10.85546875" style="122" customWidth="1"/>
    <col min="8198" max="8198" width="4" style="122" customWidth="1"/>
    <col min="8199" max="8199" width="7.28515625" style="122" customWidth="1"/>
    <col min="8200" max="8200" width="6.42578125" style="122" customWidth="1"/>
    <col min="8201" max="8201" width="7" style="122" customWidth="1"/>
    <col min="8202" max="8202" width="3.42578125" style="122" customWidth="1"/>
    <col min="8203" max="8203" width="7.85546875" style="122" customWidth="1"/>
    <col min="8204" max="8204" width="7.28515625" style="122" customWidth="1"/>
    <col min="8205" max="8205" width="2.28515625" style="122" customWidth="1"/>
    <col min="8206" max="8206" width="10.5703125" style="122" customWidth="1"/>
    <col min="8207" max="8207" width="5.28515625" style="122" customWidth="1"/>
    <col min="8208" max="8232" width="11.42578125" style="122"/>
    <col min="8233" max="8233" width="12.28515625" style="122" bestFit="1" customWidth="1"/>
    <col min="8234" max="8448" width="11.42578125" style="122"/>
    <col min="8449" max="8449" width="4.42578125" style="122" customWidth="1"/>
    <col min="8450" max="8450" width="1.85546875" style="122" customWidth="1"/>
    <col min="8451" max="8451" width="5" style="122" customWidth="1"/>
    <col min="8452" max="8452" width="8.140625" style="122" bestFit="1" customWidth="1"/>
    <col min="8453" max="8453" width="10.85546875" style="122" customWidth="1"/>
    <col min="8454" max="8454" width="4" style="122" customWidth="1"/>
    <col min="8455" max="8455" width="7.28515625" style="122" customWidth="1"/>
    <col min="8456" max="8456" width="6.42578125" style="122" customWidth="1"/>
    <col min="8457" max="8457" width="7" style="122" customWidth="1"/>
    <col min="8458" max="8458" width="3.42578125" style="122" customWidth="1"/>
    <col min="8459" max="8459" width="7.85546875" style="122" customWidth="1"/>
    <col min="8460" max="8460" width="7.28515625" style="122" customWidth="1"/>
    <col min="8461" max="8461" width="2.28515625" style="122" customWidth="1"/>
    <col min="8462" max="8462" width="10.5703125" style="122" customWidth="1"/>
    <col min="8463" max="8463" width="5.28515625" style="122" customWidth="1"/>
    <col min="8464" max="8488" width="11.42578125" style="122"/>
    <col min="8489" max="8489" width="12.28515625" style="122" bestFit="1" customWidth="1"/>
    <col min="8490" max="8704" width="11.42578125" style="122"/>
    <col min="8705" max="8705" width="4.42578125" style="122" customWidth="1"/>
    <col min="8706" max="8706" width="1.85546875" style="122" customWidth="1"/>
    <col min="8707" max="8707" width="5" style="122" customWidth="1"/>
    <col min="8708" max="8708" width="8.140625" style="122" bestFit="1" customWidth="1"/>
    <col min="8709" max="8709" width="10.85546875" style="122" customWidth="1"/>
    <col min="8710" max="8710" width="4" style="122" customWidth="1"/>
    <col min="8711" max="8711" width="7.28515625" style="122" customWidth="1"/>
    <col min="8712" max="8712" width="6.42578125" style="122" customWidth="1"/>
    <col min="8713" max="8713" width="7" style="122" customWidth="1"/>
    <col min="8714" max="8714" width="3.42578125" style="122" customWidth="1"/>
    <col min="8715" max="8715" width="7.85546875" style="122" customWidth="1"/>
    <col min="8716" max="8716" width="7.28515625" style="122" customWidth="1"/>
    <col min="8717" max="8717" width="2.28515625" style="122" customWidth="1"/>
    <col min="8718" max="8718" width="10.5703125" style="122" customWidth="1"/>
    <col min="8719" max="8719" width="5.28515625" style="122" customWidth="1"/>
    <col min="8720" max="8744" width="11.42578125" style="122"/>
    <col min="8745" max="8745" width="12.28515625" style="122" bestFit="1" customWidth="1"/>
    <col min="8746" max="8960" width="11.42578125" style="122"/>
    <col min="8961" max="8961" width="4.42578125" style="122" customWidth="1"/>
    <col min="8962" max="8962" width="1.85546875" style="122" customWidth="1"/>
    <col min="8963" max="8963" width="5" style="122" customWidth="1"/>
    <col min="8964" max="8964" width="8.140625" style="122" bestFit="1" customWidth="1"/>
    <col min="8965" max="8965" width="10.85546875" style="122" customWidth="1"/>
    <col min="8966" max="8966" width="4" style="122" customWidth="1"/>
    <col min="8967" max="8967" width="7.28515625" style="122" customWidth="1"/>
    <col min="8968" max="8968" width="6.42578125" style="122" customWidth="1"/>
    <col min="8969" max="8969" width="7" style="122" customWidth="1"/>
    <col min="8970" max="8970" width="3.42578125" style="122" customWidth="1"/>
    <col min="8971" max="8971" width="7.85546875" style="122" customWidth="1"/>
    <col min="8972" max="8972" width="7.28515625" style="122" customWidth="1"/>
    <col min="8973" max="8973" width="2.28515625" style="122" customWidth="1"/>
    <col min="8974" max="8974" width="10.5703125" style="122" customWidth="1"/>
    <col min="8975" max="8975" width="5.28515625" style="122" customWidth="1"/>
    <col min="8976" max="9000" width="11.42578125" style="122"/>
    <col min="9001" max="9001" width="12.28515625" style="122" bestFit="1" customWidth="1"/>
    <col min="9002" max="9216" width="11.42578125" style="122"/>
    <col min="9217" max="9217" width="4.42578125" style="122" customWidth="1"/>
    <col min="9218" max="9218" width="1.85546875" style="122" customWidth="1"/>
    <col min="9219" max="9219" width="5" style="122" customWidth="1"/>
    <col min="9220" max="9220" width="8.140625" style="122" bestFit="1" customWidth="1"/>
    <col min="9221" max="9221" width="10.85546875" style="122" customWidth="1"/>
    <col min="9222" max="9222" width="4" style="122" customWidth="1"/>
    <col min="9223" max="9223" width="7.28515625" style="122" customWidth="1"/>
    <col min="9224" max="9224" width="6.42578125" style="122" customWidth="1"/>
    <col min="9225" max="9225" width="7" style="122" customWidth="1"/>
    <col min="9226" max="9226" width="3.42578125" style="122" customWidth="1"/>
    <col min="9227" max="9227" width="7.85546875" style="122" customWidth="1"/>
    <col min="9228" max="9228" width="7.28515625" style="122" customWidth="1"/>
    <col min="9229" max="9229" width="2.28515625" style="122" customWidth="1"/>
    <col min="9230" max="9230" width="10.5703125" style="122" customWidth="1"/>
    <col min="9231" max="9231" width="5.28515625" style="122" customWidth="1"/>
    <col min="9232" max="9256" width="11.42578125" style="122"/>
    <col min="9257" max="9257" width="12.28515625" style="122" bestFit="1" customWidth="1"/>
    <col min="9258" max="9472" width="11.42578125" style="122"/>
    <col min="9473" max="9473" width="4.42578125" style="122" customWidth="1"/>
    <col min="9474" max="9474" width="1.85546875" style="122" customWidth="1"/>
    <col min="9475" max="9475" width="5" style="122" customWidth="1"/>
    <col min="9476" max="9476" width="8.140625" style="122" bestFit="1" customWidth="1"/>
    <col min="9477" max="9477" width="10.85546875" style="122" customWidth="1"/>
    <col min="9478" max="9478" width="4" style="122" customWidth="1"/>
    <col min="9479" max="9479" width="7.28515625" style="122" customWidth="1"/>
    <col min="9480" max="9480" width="6.42578125" style="122" customWidth="1"/>
    <col min="9481" max="9481" width="7" style="122" customWidth="1"/>
    <col min="9482" max="9482" width="3.42578125" style="122" customWidth="1"/>
    <col min="9483" max="9483" width="7.85546875" style="122" customWidth="1"/>
    <col min="9484" max="9484" width="7.28515625" style="122" customWidth="1"/>
    <col min="9485" max="9485" width="2.28515625" style="122" customWidth="1"/>
    <col min="9486" max="9486" width="10.5703125" style="122" customWidth="1"/>
    <col min="9487" max="9487" width="5.28515625" style="122" customWidth="1"/>
    <col min="9488" max="9512" width="11.42578125" style="122"/>
    <col min="9513" max="9513" width="12.28515625" style="122" bestFit="1" customWidth="1"/>
    <col min="9514" max="9728" width="11.42578125" style="122"/>
    <col min="9729" max="9729" width="4.42578125" style="122" customWidth="1"/>
    <col min="9730" max="9730" width="1.85546875" style="122" customWidth="1"/>
    <col min="9731" max="9731" width="5" style="122" customWidth="1"/>
    <col min="9732" max="9732" width="8.140625" style="122" bestFit="1" customWidth="1"/>
    <col min="9733" max="9733" width="10.85546875" style="122" customWidth="1"/>
    <col min="9734" max="9734" width="4" style="122" customWidth="1"/>
    <col min="9735" max="9735" width="7.28515625" style="122" customWidth="1"/>
    <col min="9736" max="9736" width="6.42578125" style="122" customWidth="1"/>
    <col min="9737" max="9737" width="7" style="122" customWidth="1"/>
    <col min="9738" max="9738" width="3.42578125" style="122" customWidth="1"/>
    <col min="9739" max="9739" width="7.85546875" style="122" customWidth="1"/>
    <col min="9740" max="9740" width="7.28515625" style="122" customWidth="1"/>
    <col min="9741" max="9741" width="2.28515625" style="122" customWidth="1"/>
    <col min="9742" max="9742" width="10.5703125" style="122" customWidth="1"/>
    <col min="9743" max="9743" width="5.28515625" style="122" customWidth="1"/>
    <col min="9744" max="9768" width="11.42578125" style="122"/>
    <col min="9769" max="9769" width="12.28515625" style="122" bestFit="1" customWidth="1"/>
    <col min="9770" max="9984" width="11.42578125" style="122"/>
    <col min="9985" max="9985" width="4.42578125" style="122" customWidth="1"/>
    <col min="9986" max="9986" width="1.85546875" style="122" customWidth="1"/>
    <col min="9987" max="9987" width="5" style="122" customWidth="1"/>
    <col min="9988" max="9988" width="8.140625" style="122" bestFit="1" customWidth="1"/>
    <col min="9989" max="9989" width="10.85546875" style="122" customWidth="1"/>
    <col min="9990" max="9990" width="4" style="122" customWidth="1"/>
    <col min="9991" max="9991" width="7.28515625" style="122" customWidth="1"/>
    <col min="9992" max="9992" width="6.42578125" style="122" customWidth="1"/>
    <col min="9993" max="9993" width="7" style="122" customWidth="1"/>
    <col min="9994" max="9994" width="3.42578125" style="122" customWidth="1"/>
    <col min="9995" max="9995" width="7.85546875" style="122" customWidth="1"/>
    <col min="9996" max="9996" width="7.28515625" style="122" customWidth="1"/>
    <col min="9997" max="9997" width="2.28515625" style="122" customWidth="1"/>
    <col min="9998" max="9998" width="10.5703125" style="122" customWidth="1"/>
    <col min="9999" max="9999" width="5.28515625" style="122" customWidth="1"/>
    <col min="10000" max="10024" width="11.42578125" style="122"/>
    <col min="10025" max="10025" width="12.28515625" style="122" bestFit="1" customWidth="1"/>
    <col min="10026" max="10240" width="11.42578125" style="122"/>
    <col min="10241" max="10241" width="4.42578125" style="122" customWidth="1"/>
    <col min="10242" max="10242" width="1.85546875" style="122" customWidth="1"/>
    <col min="10243" max="10243" width="5" style="122" customWidth="1"/>
    <col min="10244" max="10244" width="8.140625" style="122" bestFit="1" customWidth="1"/>
    <col min="10245" max="10245" width="10.85546875" style="122" customWidth="1"/>
    <col min="10246" max="10246" width="4" style="122" customWidth="1"/>
    <col min="10247" max="10247" width="7.28515625" style="122" customWidth="1"/>
    <col min="10248" max="10248" width="6.42578125" style="122" customWidth="1"/>
    <col min="10249" max="10249" width="7" style="122" customWidth="1"/>
    <col min="10250" max="10250" width="3.42578125" style="122" customWidth="1"/>
    <col min="10251" max="10251" width="7.85546875" style="122" customWidth="1"/>
    <col min="10252" max="10252" width="7.28515625" style="122" customWidth="1"/>
    <col min="10253" max="10253" width="2.28515625" style="122" customWidth="1"/>
    <col min="10254" max="10254" width="10.5703125" style="122" customWidth="1"/>
    <col min="10255" max="10255" width="5.28515625" style="122" customWidth="1"/>
    <col min="10256" max="10280" width="11.42578125" style="122"/>
    <col min="10281" max="10281" width="12.28515625" style="122" bestFit="1" customWidth="1"/>
    <col min="10282" max="10496" width="11.42578125" style="122"/>
    <col min="10497" max="10497" width="4.42578125" style="122" customWidth="1"/>
    <col min="10498" max="10498" width="1.85546875" style="122" customWidth="1"/>
    <col min="10499" max="10499" width="5" style="122" customWidth="1"/>
    <col min="10500" max="10500" width="8.140625" style="122" bestFit="1" customWidth="1"/>
    <col min="10501" max="10501" width="10.85546875" style="122" customWidth="1"/>
    <col min="10502" max="10502" width="4" style="122" customWidth="1"/>
    <col min="10503" max="10503" width="7.28515625" style="122" customWidth="1"/>
    <col min="10504" max="10504" width="6.42578125" style="122" customWidth="1"/>
    <col min="10505" max="10505" width="7" style="122" customWidth="1"/>
    <col min="10506" max="10506" width="3.42578125" style="122" customWidth="1"/>
    <col min="10507" max="10507" width="7.85546875" style="122" customWidth="1"/>
    <col min="10508" max="10508" width="7.28515625" style="122" customWidth="1"/>
    <col min="10509" max="10509" width="2.28515625" style="122" customWidth="1"/>
    <col min="10510" max="10510" width="10.5703125" style="122" customWidth="1"/>
    <col min="10511" max="10511" width="5.28515625" style="122" customWidth="1"/>
    <col min="10512" max="10536" width="11.42578125" style="122"/>
    <col min="10537" max="10537" width="12.28515625" style="122" bestFit="1" customWidth="1"/>
    <col min="10538" max="10752" width="11.42578125" style="122"/>
    <col min="10753" max="10753" width="4.42578125" style="122" customWidth="1"/>
    <col min="10754" max="10754" width="1.85546875" style="122" customWidth="1"/>
    <col min="10755" max="10755" width="5" style="122" customWidth="1"/>
    <col min="10756" max="10756" width="8.140625" style="122" bestFit="1" customWidth="1"/>
    <col min="10757" max="10757" width="10.85546875" style="122" customWidth="1"/>
    <col min="10758" max="10758" width="4" style="122" customWidth="1"/>
    <col min="10759" max="10759" width="7.28515625" style="122" customWidth="1"/>
    <col min="10760" max="10760" width="6.42578125" style="122" customWidth="1"/>
    <col min="10761" max="10761" width="7" style="122" customWidth="1"/>
    <col min="10762" max="10762" width="3.42578125" style="122" customWidth="1"/>
    <col min="10763" max="10763" width="7.85546875" style="122" customWidth="1"/>
    <col min="10764" max="10764" width="7.28515625" style="122" customWidth="1"/>
    <col min="10765" max="10765" width="2.28515625" style="122" customWidth="1"/>
    <col min="10766" max="10766" width="10.5703125" style="122" customWidth="1"/>
    <col min="10767" max="10767" width="5.28515625" style="122" customWidth="1"/>
    <col min="10768" max="10792" width="11.42578125" style="122"/>
    <col min="10793" max="10793" width="12.28515625" style="122" bestFit="1" customWidth="1"/>
    <col min="10794" max="11008" width="11.42578125" style="122"/>
    <col min="11009" max="11009" width="4.42578125" style="122" customWidth="1"/>
    <col min="11010" max="11010" width="1.85546875" style="122" customWidth="1"/>
    <col min="11011" max="11011" width="5" style="122" customWidth="1"/>
    <col min="11012" max="11012" width="8.140625" style="122" bestFit="1" customWidth="1"/>
    <col min="11013" max="11013" width="10.85546875" style="122" customWidth="1"/>
    <col min="11014" max="11014" width="4" style="122" customWidth="1"/>
    <col min="11015" max="11015" width="7.28515625" style="122" customWidth="1"/>
    <col min="11016" max="11016" width="6.42578125" style="122" customWidth="1"/>
    <col min="11017" max="11017" width="7" style="122" customWidth="1"/>
    <col min="11018" max="11018" width="3.42578125" style="122" customWidth="1"/>
    <col min="11019" max="11019" width="7.85546875" style="122" customWidth="1"/>
    <col min="11020" max="11020" width="7.28515625" style="122" customWidth="1"/>
    <col min="11021" max="11021" width="2.28515625" style="122" customWidth="1"/>
    <col min="11022" max="11022" width="10.5703125" style="122" customWidth="1"/>
    <col min="11023" max="11023" width="5.28515625" style="122" customWidth="1"/>
    <col min="11024" max="11048" width="11.42578125" style="122"/>
    <col min="11049" max="11049" width="12.28515625" style="122" bestFit="1" customWidth="1"/>
    <col min="11050" max="11264" width="11.42578125" style="122"/>
    <col min="11265" max="11265" width="4.42578125" style="122" customWidth="1"/>
    <col min="11266" max="11266" width="1.85546875" style="122" customWidth="1"/>
    <col min="11267" max="11267" width="5" style="122" customWidth="1"/>
    <col min="11268" max="11268" width="8.140625" style="122" bestFit="1" customWidth="1"/>
    <col min="11269" max="11269" width="10.85546875" style="122" customWidth="1"/>
    <col min="11270" max="11270" width="4" style="122" customWidth="1"/>
    <col min="11271" max="11271" width="7.28515625" style="122" customWidth="1"/>
    <col min="11272" max="11272" width="6.42578125" style="122" customWidth="1"/>
    <col min="11273" max="11273" width="7" style="122" customWidth="1"/>
    <col min="11274" max="11274" width="3.42578125" style="122" customWidth="1"/>
    <col min="11275" max="11275" width="7.85546875" style="122" customWidth="1"/>
    <col min="11276" max="11276" width="7.28515625" style="122" customWidth="1"/>
    <col min="11277" max="11277" width="2.28515625" style="122" customWidth="1"/>
    <col min="11278" max="11278" width="10.5703125" style="122" customWidth="1"/>
    <col min="11279" max="11279" width="5.28515625" style="122" customWidth="1"/>
    <col min="11280" max="11304" width="11.42578125" style="122"/>
    <col min="11305" max="11305" width="12.28515625" style="122" bestFit="1" customWidth="1"/>
    <col min="11306" max="11520" width="11.42578125" style="122"/>
    <col min="11521" max="11521" width="4.42578125" style="122" customWidth="1"/>
    <col min="11522" max="11522" width="1.85546875" style="122" customWidth="1"/>
    <col min="11523" max="11523" width="5" style="122" customWidth="1"/>
    <col min="11524" max="11524" width="8.140625" style="122" bestFit="1" customWidth="1"/>
    <col min="11525" max="11525" width="10.85546875" style="122" customWidth="1"/>
    <col min="11526" max="11526" width="4" style="122" customWidth="1"/>
    <col min="11527" max="11527" width="7.28515625" style="122" customWidth="1"/>
    <col min="11528" max="11528" width="6.42578125" style="122" customWidth="1"/>
    <col min="11529" max="11529" width="7" style="122" customWidth="1"/>
    <col min="11530" max="11530" width="3.42578125" style="122" customWidth="1"/>
    <col min="11531" max="11531" width="7.85546875" style="122" customWidth="1"/>
    <col min="11532" max="11532" width="7.28515625" style="122" customWidth="1"/>
    <col min="11533" max="11533" width="2.28515625" style="122" customWidth="1"/>
    <col min="11534" max="11534" width="10.5703125" style="122" customWidth="1"/>
    <col min="11535" max="11535" width="5.28515625" style="122" customWidth="1"/>
    <col min="11536" max="11560" width="11.42578125" style="122"/>
    <col min="11561" max="11561" width="12.28515625" style="122" bestFit="1" customWidth="1"/>
    <col min="11562" max="11776" width="11.42578125" style="122"/>
    <col min="11777" max="11777" width="4.42578125" style="122" customWidth="1"/>
    <col min="11778" max="11778" width="1.85546875" style="122" customWidth="1"/>
    <col min="11779" max="11779" width="5" style="122" customWidth="1"/>
    <col min="11780" max="11780" width="8.140625" style="122" bestFit="1" customWidth="1"/>
    <col min="11781" max="11781" width="10.85546875" style="122" customWidth="1"/>
    <col min="11782" max="11782" width="4" style="122" customWidth="1"/>
    <col min="11783" max="11783" width="7.28515625" style="122" customWidth="1"/>
    <col min="11784" max="11784" width="6.42578125" style="122" customWidth="1"/>
    <col min="11785" max="11785" width="7" style="122" customWidth="1"/>
    <col min="11786" max="11786" width="3.42578125" style="122" customWidth="1"/>
    <col min="11787" max="11787" width="7.85546875" style="122" customWidth="1"/>
    <col min="11788" max="11788" width="7.28515625" style="122" customWidth="1"/>
    <col min="11789" max="11789" width="2.28515625" style="122" customWidth="1"/>
    <col min="11790" max="11790" width="10.5703125" style="122" customWidth="1"/>
    <col min="11791" max="11791" width="5.28515625" style="122" customWidth="1"/>
    <col min="11792" max="11816" width="11.42578125" style="122"/>
    <col min="11817" max="11817" width="12.28515625" style="122" bestFit="1" customWidth="1"/>
    <col min="11818" max="12032" width="11.42578125" style="122"/>
    <col min="12033" max="12033" width="4.42578125" style="122" customWidth="1"/>
    <col min="12034" max="12034" width="1.85546875" style="122" customWidth="1"/>
    <col min="12035" max="12035" width="5" style="122" customWidth="1"/>
    <col min="12036" max="12036" width="8.140625" style="122" bestFit="1" customWidth="1"/>
    <col min="12037" max="12037" width="10.85546875" style="122" customWidth="1"/>
    <col min="12038" max="12038" width="4" style="122" customWidth="1"/>
    <col min="12039" max="12039" width="7.28515625" style="122" customWidth="1"/>
    <col min="12040" max="12040" width="6.42578125" style="122" customWidth="1"/>
    <col min="12041" max="12041" width="7" style="122" customWidth="1"/>
    <col min="12042" max="12042" width="3.42578125" style="122" customWidth="1"/>
    <col min="12043" max="12043" width="7.85546875" style="122" customWidth="1"/>
    <col min="12044" max="12044" width="7.28515625" style="122" customWidth="1"/>
    <col min="12045" max="12045" width="2.28515625" style="122" customWidth="1"/>
    <col min="12046" max="12046" width="10.5703125" style="122" customWidth="1"/>
    <col min="12047" max="12047" width="5.28515625" style="122" customWidth="1"/>
    <col min="12048" max="12072" width="11.42578125" style="122"/>
    <col min="12073" max="12073" width="12.28515625" style="122" bestFit="1" customWidth="1"/>
    <col min="12074" max="12288" width="11.42578125" style="122"/>
    <col min="12289" max="12289" width="4.42578125" style="122" customWidth="1"/>
    <col min="12290" max="12290" width="1.85546875" style="122" customWidth="1"/>
    <col min="12291" max="12291" width="5" style="122" customWidth="1"/>
    <col min="12292" max="12292" width="8.140625" style="122" bestFit="1" customWidth="1"/>
    <col min="12293" max="12293" width="10.85546875" style="122" customWidth="1"/>
    <col min="12294" max="12294" width="4" style="122" customWidth="1"/>
    <col min="12295" max="12295" width="7.28515625" style="122" customWidth="1"/>
    <col min="12296" max="12296" width="6.42578125" style="122" customWidth="1"/>
    <col min="12297" max="12297" width="7" style="122" customWidth="1"/>
    <col min="12298" max="12298" width="3.42578125" style="122" customWidth="1"/>
    <col min="12299" max="12299" width="7.85546875" style="122" customWidth="1"/>
    <col min="12300" max="12300" width="7.28515625" style="122" customWidth="1"/>
    <col min="12301" max="12301" width="2.28515625" style="122" customWidth="1"/>
    <col min="12302" max="12302" width="10.5703125" style="122" customWidth="1"/>
    <col min="12303" max="12303" width="5.28515625" style="122" customWidth="1"/>
    <col min="12304" max="12328" width="11.42578125" style="122"/>
    <col min="12329" max="12329" width="12.28515625" style="122" bestFit="1" customWidth="1"/>
    <col min="12330" max="12544" width="11.42578125" style="122"/>
    <col min="12545" max="12545" width="4.42578125" style="122" customWidth="1"/>
    <col min="12546" max="12546" width="1.85546875" style="122" customWidth="1"/>
    <col min="12547" max="12547" width="5" style="122" customWidth="1"/>
    <col min="12548" max="12548" width="8.140625" style="122" bestFit="1" customWidth="1"/>
    <col min="12549" max="12549" width="10.85546875" style="122" customWidth="1"/>
    <col min="12550" max="12550" width="4" style="122" customWidth="1"/>
    <col min="12551" max="12551" width="7.28515625" style="122" customWidth="1"/>
    <col min="12552" max="12552" width="6.42578125" style="122" customWidth="1"/>
    <col min="12553" max="12553" width="7" style="122" customWidth="1"/>
    <col min="12554" max="12554" width="3.42578125" style="122" customWidth="1"/>
    <col min="12555" max="12555" width="7.85546875" style="122" customWidth="1"/>
    <col min="12556" max="12556" width="7.28515625" style="122" customWidth="1"/>
    <col min="12557" max="12557" width="2.28515625" style="122" customWidth="1"/>
    <col min="12558" max="12558" width="10.5703125" style="122" customWidth="1"/>
    <col min="12559" max="12559" width="5.28515625" style="122" customWidth="1"/>
    <col min="12560" max="12584" width="11.42578125" style="122"/>
    <col min="12585" max="12585" width="12.28515625" style="122" bestFit="1" customWidth="1"/>
    <col min="12586" max="12800" width="11.42578125" style="122"/>
    <col min="12801" max="12801" width="4.42578125" style="122" customWidth="1"/>
    <col min="12802" max="12802" width="1.85546875" style="122" customWidth="1"/>
    <col min="12803" max="12803" width="5" style="122" customWidth="1"/>
    <col min="12804" max="12804" width="8.140625" style="122" bestFit="1" customWidth="1"/>
    <col min="12805" max="12805" width="10.85546875" style="122" customWidth="1"/>
    <col min="12806" max="12806" width="4" style="122" customWidth="1"/>
    <col min="12807" max="12807" width="7.28515625" style="122" customWidth="1"/>
    <col min="12808" max="12808" width="6.42578125" style="122" customWidth="1"/>
    <col min="12809" max="12809" width="7" style="122" customWidth="1"/>
    <col min="12810" max="12810" width="3.42578125" style="122" customWidth="1"/>
    <col min="12811" max="12811" width="7.85546875" style="122" customWidth="1"/>
    <col min="12812" max="12812" width="7.28515625" style="122" customWidth="1"/>
    <col min="12813" max="12813" width="2.28515625" style="122" customWidth="1"/>
    <col min="12814" max="12814" width="10.5703125" style="122" customWidth="1"/>
    <col min="12815" max="12815" width="5.28515625" style="122" customWidth="1"/>
    <col min="12816" max="12840" width="11.42578125" style="122"/>
    <col min="12841" max="12841" width="12.28515625" style="122" bestFit="1" customWidth="1"/>
    <col min="12842" max="13056" width="11.42578125" style="122"/>
    <col min="13057" max="13057" width="4.42578125" style="122" customWidth="1"/>
    <col min="13058" max="13058" width="1.85546875" style="122" customWidth="1"/>
    <col min="13059" max="13059" width="5" style="122" customWidth="1"/>
    <col min="13060" max="13060" width="8.140625" style="122" bestFit="1" customWidth="1"/>
    <col min="13061" max="13061" width="10.85546875" style="122" customWidth="1"/>
    <col min="13062" max="13062" width="4" style="122" customWidth="1"/>
    <col min="13063" max="13063" width="7.28515625" style="122" customWidth="1"/>
    <col min="13064" max="13064" width="6.42578125" style="122" customWidth="1"/>
    <col min="13065" max="13065" width="7" style="122" customWidth="1"/>
    <col min="13066" max="13066" width="3.42578125" style="122" customWidth="1"/>
    <col min="13067" max="13067" width="7.85546875" style="122" customWidth="1"/>
    <col min="13068" max="13068" width="7.28515625" style="122" customWidth="1"/>
    <col min="13069" max="13069" width="2.28515625" style="122" customWidth="1"/>
    <col min="13070" max="13070" width="10.5703125" style="122" customWidth="1"/>
    <col min="13071" max="13071" width="5.28515625" style="122" customWidth="1"/>
    <col min="13072" max="13096" width="11.42578125" style="122"/>
    <col min="13097" max="13097" width="12.28515625" style="122" bestFit="1" customWidth="1"/>
    <col min="13098" max="13312" width="11.42578125" style="122"/>
    <col min="13313" max="13313" width="4.42578125" style="122" customWidth="1"/>
    <col min="13314" max="13314" width="1.85546875" style="122" customWidth="1"/>
    <col min="13315" max="13315" width="5" style="122" customWidth="1"/>
    <col min="13316" max="13316" width="8.140625" style="122" bestFit="1" customWidth="1"/>
    <col min="13317" max="13317" width="10.85546875" style="122" customWidth="1"/>
    <col min="13318" max="13318" width="4" style="122" customWidth="1"/>
    <col min="13319" max="13319" width="7.28515625" style="122" customWidth="1"/>
    <col min="13320" max="13320" width="6.42578125" style="122" customWidth="1"/>
    <col min="13321" max="13321" width="7" style="122" customWidth="1"/>
    <col min="13322" max="13322" width="3.42578125" style="122" customWidth="1"/>
    <col min="13323" max="13323" width="7.85546875" style="122" customWidth="1"/>
    <col min="13324" max="13324" width="7.28515625" style="122" customWidth="1"/>
    <col min="13325" max="13325" width="2.28515625" style="122" customWidth="1"/>
    <col min="13326" max="13326" width="10.5703125" style="122" customWidth="1"/>
    <col min="13327" max="13327" width="5.28515625" style="122" customWidth="1"/>
    <col min="13328" max="13352" width="11.42578125" style="122"/>
    <col min="13353" max="13353" width="12.28515625" style="122" bestFit="1" customWidth="1"/>
    <col min="13354" max="13568" width="11.42578125" style="122"/>
    <col min="13569" max="13569" width="4.42578125" style="122" customWidth="1"/>
    <col min="13570" max="13570" width="1.85546875" style="122" customWidth="1"/>
    <col min="13571" max="13571" width="5" style="122" customWidth="1"/>
    <col min="13572" max="13572" width="8.140625" style="122" bestFit="1" customWidth="1"/>
    <col min="13573" max="13573" width="10.85546875" style="122" customWidth="1"/>
    <col min="13574" max="13574" width="4" style="122" customWidth="1"/>
    <col min="13575" max="13575" width="7.28515625" style="122" customWidth="1"/>
    <col min="13576" max="13576" width="6.42578125" style="122" customWidth="1"/>
    <col min="13577" max="13577" width="7" style="122" customWidth="1"/>
    <col min="13578" max="13578" width="3.42578125" style="122" customWidth="1"/>
    <col min="13579" max="13579" width="7.85546875" style="122" customWidth="1"/>
    <col min="13580" max="13580" width="7.28515625" style="122" customWidth="1"/>
    <col min="13581" max="13581" width="2.28515625" style="122" customWidth="1"/>
    <col min="13582" max="13582" width="10.5703125" style="122" customWidth="1"/>
    <col min="13583" max="13583" width="5.28515625" style="122" customWidth="1"/>
    <col min="13584" max="13608" width="11.42578125" style="122"/>
    <col min="13609" max="13609" width="12.28515625" style="122" bestFit="1" customWidth="1"/>
    <col min="13610" max="13824" width="11.42578125" style="122"/>
    <col min="13825" max="13825" width="4.42578125" style="122" customWidth="1"/>
    <col min="13826" max="13826" width="1.85546875" style="122" customWidth="1"/>
    <col min="13827" max="13827" width="5" style="122" customWidth="1"/>
    <col min="13828" max="13828" width="8.140625" style="122" bestFit="1" customWidth="1"/>
    <col min="13829" max="13829" width="10.85546875" style="122" customWidth="1"/>
    <col min="13830" max="13830" width="4" style="122" customWidth="1"/>
    <col min="13831" max="13831" width="7.28515625" style="122" customWidth="1"/>
    <col min="13832" max="13832" width="6.42578125" style="122" customWidth="1"/>
    <col min="13833" max="13833" width="7" style="122" customWidth="1"/>
    <col min="13834" max="13834" width="3.42578125" style="122" customWidth="1"/>
    <col min="13835" max="13835" width="7.85546875" style="122" customWidth="1"/>
    <col min="13836" max="13836" width="7.28515625" style="122" customWidth="1"/>
    <col min="13837" max="13837" width="2.28515625" style="122" customWidth="1"/>
    <col min="13838" max="13838" width="10.5703125" style="122" customWidth="1"/>
    <col min="13839" max="13839" width="5.28515625" style="122" customWidth="1"/>
    <col min="13840" max="13864" width="11.42578125" style="122"/>
    <col min="13865" max="13865" width="12.28515625" style="122" bestFit="1" customWidth="1"/>
    <col min="13866" max="14080" width="11.42578125" style="122"/>
    <col min="14081" max="14081" width="4.42578125" style="122" customWidth="1"/>
    <col min="14082" max="14082" width="1.85546875" style="122" customWidth="1"/>
    <col min="14083" max="14083" width="5" style="122" customWidth="1"/>
    <col min="14084" max="14084" width="8.140625" style="122" bestFit="1" customWidth="1"/>
    <col min="14085" max="14085" width="10.85546875" style="122" customWidth="1"/>
    <col min="14086" max="14086" width="4" style="122" customWidth="1"/>
    <col min="14087" max="14087" width="7.28515625" style="122" customWidth="1"/>
    <col min="14088" max="14088" width="6.42578125" style="122" customWidth="1"/>
    <col min="14089" max="14089" width="7" style="122" customWidth="1"/>
    <col min="14090" max="14090" width="3.42578125" style="122" customWidth="1"/>
    <col min="14091" max="14091" width="7.85546875" style="122" customWidth="1"/>
    <col min="14092" max="14092" width="7.28515625" style="122" customWidth="1"/>
    <col min="14093" max="14093" width="2.28515625" style="122" customWidth="1"/>
    <col min="14094" max="14094" width="10.5703125" style="122" customWidth="1"/>
    <col min="14095" max="14095" width="5.28515625" style="122" customWidth="1"/>
    <col min="14096" max="14120" width="11.42578125" style="122"/>
    <col min="14121" max="14121" width="12.28515625" style="122" bestFit="1" customWidth="1"/>
    <col min="14122" max="14336" width="11.42578125" style="122"/>
    <col min="14337" max="14337" width="4.42578125" style="122" customWidth="1"/>
    <col min="14338" max="14338" width="1.85546875" style="122" customWidth="1"/>
    <col min="14339" max="14339" width="5" style="122" customWidth="1"/>
    <col min="14340" max="14340" width="8.140625" style="122" bestFit="1" customWidth="1"/>
    <col min="14341" max="14341" width="10.85546875" style="122" customWidth="1"/>
    <col min="14342" max="14342" width="4" style="122" customWidth="1"/>
    <col min="14343" max="14343" width="7.28515625" style="122" customWidth="1"/>
    <col min="14344" max="14344" width="6.42578125" style="122" customWidth="1"/>
    <col min="14345" max="14345" width="7" style="122" customWidth="1"/>
    <col min="14346" max="14346" width="3.42578125" style="122" customWidth="1"/>
    <col min="14347" max="14347" width="7.85546875" style="122" customWidth="1"/>
    <col min="14348" max="14348" width="7.28515625" style="122" customWidth="1"/>
    <col min="14349" max="14349" width="2.28515625" style="122" customWidth="1"/>
    <col min="14350" max="14350" width="10.5703125" style="122" customWidth="1"/>
    <col min="14351" max="14351" width="5.28515625" style="122" customWidth="1"/>
    <col min="14352" max="14376" width="11.42578125" style="122"/>
    <col min="14377" max="14377" width="12.28515625" style="122" bestFit="1" customWidth="1"/>
    <col min="14378" max="14592" width="11.42578125" style="122"/>
    <col min="14593" max="14593" width="4.42578125" style="122" customWidth="1"/>
    <col min="14594" max="14594" width="1.85546875" style="122" customWidth="1"/>
    <col min="14595" max="14595" width="5" style="122" customWidth="1"/>
    <col min="14596" max="14596" width="8.140625" style="122" bestFit="1" customWidth="1"/>
    <col min="14597" max="14597" width="10.85546875" style="122" customWidth="1"/>
    <col min="14598" max="14598" width="4" style="122" customWidth="1"/>
    <col min="14599" max="14599" width="7.28515625" style="122" customWidth="1"/>
    <col min="14600" max="14600" width="6.42578125" style="122" customWidth="1"/>
    <col min="14601" max="14601" width="7" style="122" customWidth="1"/>
    <col min="14602" max="14602" width="3.42578125" style="122" customWidth="1"/>
    <col min="14603" max="14603" width="7.85546875" style="122" customWidth="1"/>
    <col min="14604" max="14604" width="7.28515625" style="122" customWidth="1"/>
    <col min="14605" max="14605" width="2.28515625" style="122" customWidth="1"/>
    <col min="14606" max="14606" width="10.5703125" style="122" customWidth="1"/>
    <col min="14607" max="14607" width="5.28515625" style="122" customWidth="1"/>
    <col min="14608" max="14632" width="11.42578125" style="122"/>
    <col min="14633" max="14633" width="12.28515625" style="122" bestFit="1" customWidth="1"/>
    <col min="14634" max="14848" width="11.42578125" style="122"/>
    <col min="14849" max="14849" width="4.42578125" style="122" customWidth="1"/>
    <col min="14850" max="14850" width="1.85546875" style="122" customWidth="1"/>
    <col min="14851" max="14851" width="5" style="122" customWidth="1"/>
    <col min="14852" max="14852" width="8.140625" style="122" bestFit="1" customWidth="1"/>
    <col min="14853" max="14853" width="10.85546875" style="122" customWidth="1"/>
    <col min="14854" max="14854" width="4" style="122" customWidth="1"/>
    <col min="14855" max="14855" width="7.28515625" style="122" customWidth="1"/>
    <col min="14856" max="14856" width="6.42578125" style="122" customWidth="1"/>
    <col min="14857" max="14857" width="7" style="122" customWidth="1"/>
    <col min="14858" max="14858" width="3.42578125" style="122" customWidth="1"/>
    <col min="14859" max="14859" width="7.85546875" style="122" customWidth="1"/>
    <col min="14860" max="14860" width="7.28515625" style="122" customWidth="1"/>
    <col min="14861" max="14861" width="2.28515625" style="122" customWidth="1"/>
    <col min="14862" max="14862" width="10.5703125" style="122" customWidth="1"/>
    <col min="14863" max="14863" width="5.28515625" style="122" customWidth="1"/>
    <col min="14864" max="14888" width="11.42578125" style="122"/>
    <col min="14889" max="14889" width="12.28515625" style="122" bestFit="1" customWidth="1"/>
    <col min="14890" max="15104" width="11.42578125" style="122"/>
    <col min="15105" max="15105" width="4.42578125" style="122" customWidth="1"/>
    <col min="15106" max="15106" width="1.85546875" style="122" customWidth="1"/>
    <col min="15107" max="15107" width="5" style="122" customWidth="1"/>
    <col min="15108" max="15108" width="8.140625" style="122" bestFit="1" customWidth="1"/>
    <col min="15109" max="15109" width="10.85546875" style="122" customWidth="1"/>
    <col min="15110" max="15110" width="4" style="122" customWidth="1"/>
    <col min="15111" max="15111" width="7.28515625" style="122" customWidth="1"/>
    <col min="15112" max="15112" width="6.42578125" style="122" customWidth="1"/>
    <col min="15113" max="15113" width="7" style="122" customWidth="1"/>
    <col min="15114" max="15114" width="3.42578125" style="122" customWidth="1"/>
    <col min="15115" max="15115" width="7.85546875" style="122" customWidth="1"/>
    <col min="15116" max="15116" width="7.28515625" style="122" customWidth="1"/>
    <col min="15117" max="15117" width="2.28515625" style="122" customWidth="1"/>
    <col min="15118" max="15118" width="10.5703125" style="122" customWidth="1"/>
    <col min="15119" max="15119" width="5.28515625" style="122" customWidth="1"/>
    <col min="15120" max="15144" width="11.42578125" style="122"/>
    <col min="15145" max="15145" width="12.28515625" style="122" bestFit="1" customWidth="1"/>
    <col min="15146" max="15360" width="11.42578125" style="122"/>
    <col min="15361" max="15361" width="4.42578125" style="122" customWidth="1"/>
    <col min="15362" max="15362" width="1.85546875" style="122" customWidth="1"/>
    <col min="15363" max="15363" width="5" style="122" customWidth="1"/>
    <col min="15364" max="15364" width="8.140625" style="122" bestFit="1" customWidth="1"/>
    <col min="15365" max="15365" width="10.85546875" style="122" customWidth="1"/>
    <col min="15366" max="15366" width="4" style="122" customWidth="1"/>
    <col min="15367" max="15367" width="7.28515625" style="122" customWidth="1"/>
    <col min="15368" max="15368" width="6.42578125" style="122" customWidth="1"/>
    <col min="15369" max="15369" width="7" style="122" customWidth="1"/>
    <col min="15370" max="15370" width="3.42578125" style="122" customWidth="1"/>
    <col min="15371" max="15371" width="7.85546875" style="122" customWidth="1"/>
    <col min="15372" max="15372" width="7.28515625" style="122" customWidth="1"/>
    <col min="15373" max="15373" width="2.28515625" style="122" customWidth="1"/>
    <col min="15374" max="15374" width="10.5703125" style="122" customWidth="1"/>
    <col min="15375" max="15375" width="5.28515625" style="122" customWidth="1"/>
    <col min="15376" max="15400" width="11.42578125" style="122"/>
    <col min="15401" max="15401" width="12.28515625" style="122" bestFit="1" customWidth="1"/>
    <col min="15402" max="15616" width="11.42578125" style="122"/>
    <col min="15617" max="15617" width="4.42578125" style="122" customWidth="1"/>
    <col min="15618" max="15618" width="1.85546875" style="122" customWidth="1"/>
    <col min="15619" max="15619" width="5" style="122" customWidth="1"/>
    <col min="15620" max="15620" width="8.140625" style="122" bestFit="1" customWidth="1"/>
    <col min="15621" max="15621" width="10.85546875" style="122" customWidth="1"/>
    <col min="15622" max="15622" width="4" style="122" customWidth="1"/>
    <col min="15623" max="15623" width="7.28515625" style="122" customWidth="1"/>
    <col min="15624" max="15624" width="6.42578125" style="122" customWidth="1"/>
    <col min="15625" max="15625" width="7" style="122" customWidth="1"/>
    <col min="15626" max="15626" width="3.42578125" style="122" customWidth="1"/>
    <col min="15627" max="15627" width="7.85546875" style="122" customWidth="1"/>
    <col min="15628" max="15628" width="7.28515625" style="122" customWidth="1"/>
    <col min="15629" max="15629" width="2.28515625" style="122" customWidth="1"/>
    <col min="15630" max="15630" width="10.5703125" style="122" customWidth="1"/>
    <col min="15631" max="15631" width="5.28515625" style="122" customWidth="1"/>
    <col min="15632" max="15656" width="11.42578125" style="122"/>
    <col min="15657" max="15657" width="12.28515625" style="122" bestFit="1" customWidth="1"/>
    <col min="15658" max="15872" width="11.42578125" style="122"/>
    <col min="15873" max="15873" width="4.42578125" style="122" customWidth="1"/>
    <col min="15874" max="15874" width="1.85546875" style="122" customWidth="1"/>
    <col min="15875" max="15875" width="5" style="122" customWidth="1"/>
    <col min="15876" max="15876" width="8.140625" style="122" bestFit="1" customWidth="1"/>
    <col min="15877" max="15877" width="10.85546875" style="122" customWidth="1"/>
    <col min="15878" max="15878" width="4" style="122" customWidth="1"/>
    <col min="15879" max="15879" width="7.28515625" style="122" customWidth="1"/>
    <col min="15880" max="15880" width="6.42578125" style="122" customWidth="1"/>
    <col min="15881" max="15881" width="7" style="122" customWidth="1"/>
    <col min="15882" max="15882" width="3.42578125" style="122" customWidth="1"/>
    <col min="15883" max="15883" width="7.85546875" style="122" customWidth="1"/>
    <col min="15884" max="15884" width="7.28515625" style="122" customWidth="1"/>
    <col min="15885" max="15885" width="2.28515625" style="122" customWidth="1"/>
    <col min="15886" max="15886" width="10.5703125" style="122" customWidth="1"/>
    <col min="15887" max="15887" width="5.28515625" style="122" customWidth="1"/>
    <col min="15888" max="15912" width="11.42578125" style="122"/>
    <col min="15913" max="15913" width="12.28515625" style="122" bestFit="1" customWidth="1"/>
    <col min="15914" max="16128" width="11.42578125" style="122"/>
    <col min="16129" max="16129" width="4.42578125" style="122" customWidth="1"/>
    <col min="16130" max="16130" width="1.85546875" style="122" customWidth="1"/>
    <col min="16131" max="16131" width="5" style="122" customWidth="1"/>
    <col min="16132" max="16132" width="8.140625" style="122" bestFit="1" customWidth="1"/>
    <col min="16133" max="16133" width="10.85546875" style="122" customWidth="1"/>
    <col min="16134" max="16134" width="4" style="122" customWidth="1"/>
    <col min="16135" max="16135" width="7.28515625" style="122" customWidth="1"/>
    <col min="16136" max="16136" width="6.42578125" style="122" customWidth="1"/>
    <col min="16137" max="16137" width="7" style="122" customWidth="1"/>
    <col min="16138" max="16138" width="3.42578125" style="122" customWidth="1"/>
    <col min="16139" max="16139" width="7.85546875" style="122" customWidth="1"/>
    <col min="16140" max="16140" width="7.28515625" style="122" customWidth="1"/>
    <col min="16141" max="16141" width="2.28515625" style="122" customWidth="1"/>
    <col min="16142" max="16142" width="10.5703125" style="122" customWidth="1"/>
    <col min="16143" max="16143" width="5.28515625" style="122" customWidth="1"/>
    <col min="16144" max="16168" width="11.42578125" style="122"/>
    <col min="16169" max="16169" width="12.28515625" style="122" bestFit="1" customWidth="1"/>
    <col min="16170" max="16384" width="11.42578125" style="122"/>
  </cols>
  <sheetData>
    <row r="1" spans="1:59" s="477" customFormat="1" ht="21" customHeight="1">
      <c r="A1" s="476" t="str">
        <f>Presentación!E1 &amp;"  /"</f>
        <v>Descrip  /</v>
      </c>
      <c r="C1" s="478"/>
      <c r="D1" s="479" t="s">
        <v>150</v>
      </c>
      <c r="I1" s="478"/>
      <c r="N1" s="480"/>
      <c r="O1" s="481" t="str">
        <f>IF(OR(ISBLANK('MH01 (2)'!O1),ISERROR('MH01 (2)'!O1)),"",'MH01 (2)'!O1)</f>
        <v/>
      </c>
      <c r="AE1" s="479"/>
      <c r="AF1" s="482"/>
      <c r="AG1" s="479"/>
      <c r="AH1" s="482"/>
      <c r="AI1" s="479"/>
      <c r="AJ1" s="482"/>
      <c r="AK1" s="479"/>
      <c r="AL1" s="482"/>
      <c r="AM1" s="479"/>
    </row>
    <row r="2" spans="1:59" s="120" customFormat="1" ht="12.75" customHeight="1">
      <c r="A2" s="418" t="str">
        <f>IF(OR(ISBLANK('MH01 (2)'!A8),ISERROR('MH01 (2)'!A8)),"",'MH01 (2)'!A8)</f>
        <v/>
      </c>
      <c r="B2" s="419" t="str">
        <f>IF(OR(ISBLANK('MH01 (2)'!B8),ISERROR('MH01 (2)'!B8)),"",'MH01 (2)'!B8)</f>
        <v/>
      </c>
      <c r="C2" s="420" t="str">
        <f>IF(OR(ISBLANK('MH01 (2)'!C8),ISERROR('MH01 (2)'!C8)),"",'MH01 (2)'!C8)</f>
        <v/>
      </c>
      <c r="D2" s="420" t="str">
        <f>IF(OR(ISBLANK('MH01 (2)'!D8),ISERROR('MH01 (2)'!D8)),"",'MH01 (2)'!D8)</f>
        <v/>
      </c>
      <c r="E2" s="420" t="str">
        <f>IF(OR(ISBLANK('MH01 (2)'!E8),ISERROR('MH01 (2)'!E8)),"",'MH01 (2)'!E8)</f>
        <v/>
      </c>
      <c r="F2" s="420" t="str">
        <f>IF(OR(ISBLANK('MH01 (2)'!F8),ISERROR('MH01 (2)'!F8)),"",'MH01 (2)'!F8)</f>
        <v/>
      </c>
      <c r="G2" s="420" t="str">
        <f>IF(OR(ISBLANK('MH01 (2)'!G8),ISERROR('MH01 (2)'!G8)),"",'MH01 (2)'!G8)</f>
        <v/>
      </c>
      <c r="H2" s="420" t="str">
        <f>IF(OR(ISBLANK('MH01 (2)'!H8),ISERROR('MH01 (2)'!H8)),"",'MH01 (2)'!H8)</f>
        <v/>
      </c>
      <c r="I2" s="420" t="str">
        <f>IF(OR(ISBLANK('MH01 (2)'!I8),ISERROR('MH01 (2)'!I8)),"",'MH01 (2)'!I8)</f>
        <v/>
      </c>
      <c r="J2" s="421" t="str">
        <f>IF(OR(ISBLANK('MH01 (2)'!J8),ISERROR('MH01 (2)'!J8)),"",'MH01 (2)'!J8)</f>
        <v/>
      </c>
      <c r="K2" s="120" t="str">
        <f>IF(OR(ISBLANK('MH01 (2)'!K8),ISERROR('MH01 (2)'!K8)),"",'MH01 (2)'!K8)</f>
        <v/>
      </c>
      <c r="L2" s="120" t="str">
        <f>IF(OR(ISBLANK('MH01 (2)'!L8),ISERROR('MH01 (2)'!L8)),"",'MH01 (2)'!L8)</f>
        <v/>
      </c>
      <c r="M2" s="120" t="str">
        <f>IF(OR(ISBLANK('MH01 (2)'!M8),ISERROR('MH01 (2)'!M8)),"",'MH01 (2)'!M8)</f>
        <v/>
      </c>
      <c r="N2" s="120" t="str">
        <f>IF(OR(ISBLANK('MH01 (2)'!N8),ISERROR('MH01 (2)'!N8)),"",'MH01 (2)'!N8)</f>
        <v/>
      </c>
      <c r="O2" s="120" t="str">
        <f>IF(OR(ISBLANK('MH01 (2)'!O8),ISERROR('MH01 (2)'!O8)),"",'MH01 (2)'!O8)</f>
        <v/>
      </c>
    </row>
    <row r="3" spans="1:59" s="420" customFormat="1" ht="12.75" customHeight="1" thickBot="1">
      <c r="A3" s="422" t="str">
        <f>IF(OR(ISBLANK('MH01 (2)'!A9),ISERROR('MH01 (2)'!A9)),"",'MH01 (2)'!A9)</f>
        <v/>
      </c>
      <c r="B3" s="423">
        <f>IF(OR(ISBLANK('MH01 (2)'!B9),ISERROR('MH01 (2)'!B9)),"",'MH01 (2)'!B9)</f>
        <v>1</v>
      </c>
      <c r="C3" s="170" t="str">
        <f>IF(OR(ISBLANK('MH01 (2)'!C9),ISERROR('MH01 (2)'!C9)),"",'MH01 (2)'!C9)</f>
        <v>Valores observados</v>
      </c>
      <c r="D3" s="424"/>
      <c r="E3" s="424"/>
      <c r="F3" s="502" t="s">
        <v>214</v>
      </c>
      <c r="G3" s="527" t="s">
        <v>209</v>
      </c>
      <c r="H3" s="527"/>
      <c r="I3" s="420" t="str">
        <f>IF(OR(ISBLANK('MH01 (2)'!I9),ISERROR('MH01 (2)'!I9)),"",'MH01 (2)'!I9)</f>
        <v/>
      </c>
      <c r="J3" s="423">
        <f>IF(OR(ISBLANK('MH01 (2)'!J9),ISERROR('MH01 (2)'!J9)),"",'MH01 (2)'!J9)</f>
        <v>2</v>
      </c>
      <c r="K3" s="170" t="str">
        <f>IF(OR(ISBLANK('MH01 (2)'!K9),ISERROR('MH01 (2)'!K9)),"",'MH01 (2)'!K9)</f>
        <v>Resultados</v>
      </c>
      <c r="L3" s="424"/>
      <c r="M3" s="424"/>
      <c r="N3" s="424"/>
      <c r="O3" s="424"/>
    </row>
    <row r="4" spans="1:59" ht="12.75" customHeight="1">
      <c r="A4" s="425" t="str">
        <f>IF(OR(ISBLANK('MH01 (2)'!A10),ISERROR('MH01 (2)'!A10)),"",'MH01 (2)'!A10)</f>
        <v/>
      </c>
      <c r="B4" s="419" t="str">
        <f>IF(OR(ISBLANK('MH01 (2)'!B10),ISERROR('MH01 (2)'!B10)),"",'MH01 (2)'!B10)</f>
        <v/>
      </c>
      <c r="C4" s="146" t="str">
        <f>IF(OR(ISBLANK('MH01 (2)'!C10),ISERROR('MH01 (2)'!C10)),"",'MH01 (2)'!C10)</f>
        <v/>
      </c>
      <c r="D4" s="420" t="str">
        <f>IF(OR(ISBLANK('MH01 (2)'!D10),ISERROR('MH01 (2)'!D10)),"",'MH01 (2)'!D10)</f>
        <v/>
      </c>
      <c r="E4" s="420" t="str">
        <f>IF(OR(ISBLANK('MH01 (2)'!E10),ISERROR('MH01 (2)'!E10)),"",'MH01 (2)'!E10)</f>
        <v/>
      </c>
      <c r="F4" s="420" t="str">
        <f>IF(OR(ISBLANK('MH01 (2)'!F10),ISERROR('MH01 (2)'!F10)),"",'MH01 (2)'!F10)</f>
        <v/>
      </c>
      <c r="G4" s="420" t="str">
        <f>IF(OR(ISBLANK('MH01 (2)'!G10),ISERROR('MH01 (2)'!G10)),"",'MH01 (2)'!G10)</f>
        <v/>
      </c>
      <c r="H4" s="420" t="str">
        <f>IF(OR(ISBLANK('MH01 (2)'!H10),ISERROR('MH01 (2)'!H10)),"",'MH01 (2)'!H10)</f>
        <v/>
      </c>
      <c r="I4" s="420" t="str">
        <f>IF(OR(ISBLANK('MH01 (2)'!I10),ISERROR('MH01 (2)'!I10)),"",'MH01 (2)'!I10)</f>
        <v/>
      </c>
      <c r="J4" s="426" t="str">
        <f>IF(OR(ISBLANK('MH01 (2)'!J10),ISERROR('MH01 (2)'!J10)),"",'MH01 (2)'!J10)</f>
        <v/>
      </c>
      <c r="K4" s="411" t="str">
        <f>IF(OR(ISBLANK('MH01 (2)'!K10),ISERROR('MH01 (2)'!K10)),"",'MH01 (2)'!K10)</f>
        <v/>
      </c>
      <c r="L4" s="411" t="str">
        <f>IF(OR(ISBLANK('MH01 (2)'!L10),ISERROR('MH01 (2)'!L10)),"",'MH01 (2)'!L10)</f>
        <v/>
      </c>
      <c r="M4" s="411" t="str">
        <f>IF(OR(ISBLANK('MH01 (2)'!M10),ISERROR('MH01 (2)'!M10)),"",'MH01 (2)'!M10)</f>
        <v/>
      </c>
      <c r="N4" s="411" t="str">
        <f>IF(OR(ISBLANK('MH01 (2)'!N10),ISERROR('MH01 (2)'!N10)),"",'MH01 (2)'!N10)</f>
        <v/>
      </c>
      <c r="O4" s="146" t="str">
        <f>IF(OR(ISBLANK('MH01 (2)'!O10),ISERROR('MH01 (2)'!O10)),"",'MH01 (2)'!O10)</f>
        <v/>
      </c>
    </row>
    <row r="5" spans="1:59" ht="12.75" customHeight="1">
      <c r="A5" s="425" t="str">
        <f>IF(OR(ISBLANK('MH01 (2)'!A11),ISERROR('MH01 (2)'!A11)),"",'MH01 (2)'!A11)</f>
        <v/>
      </c>
      <c r="B5" s="427" t="str">
        <f>IF(OR(ISBLANK('MH01 (2)'!B11),ISERROR('MH01 (2)'!B11)),"",'MH01 (2)'!B11)</f>
        <v/>
      </c>
      <c r="C5" s="530" t="str">
        <f>IF(OR(ISBLANK('MH01 (2)'!C11),ISERROR('MH01 (2)'!C11)),"",'MH01 (2)'!C11)</f>
        <v>Obs.</v>
      </c>
      <c r="D5" s="530" t="str">
        <f>IF(OR(ISBLANK('MH01 (2)'!D11),ISERROR('MH01 (2)'!D11)),"",'MH01 (2)'!D11)</f>
        <v>Muestra</v>
      </c>
      <c r="E5" s="532" t="str">
        <f>IF(OR(ISBLANK('MH01 (2)'!E11),ISERROR('MH01 (2)'!E11)),"",'MH01 (2)'!E11)</f>
        <v>Muestra ordenada</v>
      </c>
      <c r="F5" s="530" t="str">
        <f>IF(OR(ISBLANK('MH01 (2)'!F11),ISERROR('MH01 (2)'!F11)),"",'MH01 (2)'!F11)</f>
        <v>(i)</v>
      </c>
      <c r="G5" s="530" t="str">
        <f>IF(OR(ISBLANK('MH01 (2)'!G11),ISERROR('MH01 (2)'!G11)),"",'MH01 (2)'!G11)</f>
        <v>(i) (x)</v>
      </c>
      <c r="H5" s="530" t="str">
        <f>IF(OR(ISBLANK('MH01 (2)'!H11),ISERROR('MH01 (2)'!H11)),"",'MH01 (2)'!H11)</f>
        <v>x²</v>
      </c>
      <c r="I5" s="428" t="str">
        <f>IF(OR(ISBLANK('MH01 (2)'!I11),ISERROR('MH01 (2)'!I11)),"",'MH01 (2)'!I11)</f>
        <v/>
      </c>
      <c r="J5" s="429" t="s">
        <v>190</v>
      </c>
      <c r="K5" s="158" t="str">
        <f>IF(OR(ISBLANK('MH01 (2)'!K11),ISERROR('MH01 (2)'!K11)),"",'MH01 (2)'!K11)</f>
        <v>Cálculos intermedios:</v>
      </c>
      <c r="L5" s="158"/>
      <c r="M5" s="158"/>
      <c r="N5" s="158"/>
      <c r="O5" s="160"/>
    </row>
    <row r="6" spans="1:59" ht="12.75" customHeight="1">
      <c r="A6" s="425" t="str">
        <f>IF(OR(ISBLANK('MH01 (2)'!A12),ISERROR('MH01 (2)'!A12)),"",'MH01 (2)'!A12)</f>
        <v/>
      </c>
      <c r="B6" s="430" t="str">
        <f>IF(OR(ISBLANK('MH01 (2)'!B12),ISERROR('MH01 (2)'!B12)),"",'MH01 (2)'!B12)</f>
        <v/>
      </c>
      <c r="C6" s="531" t="str">
        <f>IF(OR(ISBLANK('MH01 (2)'!C12),ISERROR('MH01 (2)'!C12)),"",'MH01 (2)'!C12)</f>
        <v/>
      </c>
      <c r="D6" s="531" t="str">
        <f>IF(OR(ISBLANK('MH01 (2)'!D12),ISERROR('MH01 (2)'!D12)),"",'MH01 (2)'!D12)</f>
        <v/>
      </c>
      <c r="E6" s="533" t="str">
        <f>IF(OR(ISBLANK('MH01 (2)'!E12),ISERROR('MH01 (2)'!E12)),"",'MH01 (2)'!E12)</f>
        <v/>
      </c>
      <c r="F6" s="531" t="str">
        <f>IF(OR(ISBLANK('MH01 (2)'!F12),ISERROR('MH01 (2)'!F12)),"",'MH01 (2)'!F12)</f>
        <v/>
      </c>
      <c r="G6" s="531" t="str">
        <f>IF(OR(ISBLANK('MH01 (2)'!G12),ISERROR('MH01 (2)'!G12)),"",'MH01 (2)'!G12)</f>
        <v/>
      </c>
      <c r="H6" s="531" t="str">
        <f>IF(OR(ISBLANK('MH01 (2)'!H12),ISERROR('MH01 (2)'!H12)),"",'MH01 (2)'!H12)</f>
        <v/>
      </c>
      <c r="I6" s="428" t="str">
        <f>IF(OR(ISBLANK('MH01 (2)'!I12),ISERROR('MH01 (2)'!I12)),"",'MH01 (2)'!I12)</f>
        <v/>
      </c>
      <c r="J6" s="426" t="str">
        <f>IF(OR(ISBLANK('MH01 (2)'!J12),ISERROR('MH01 (2)'!J12)),"",'MH01 (2)'!J12)</f>
        <v/>
      </c>
      <c r="K6" s="175" t="s">
        <v>45</v>
      </c>
      <c r="L6" s="175"/>
      <c r="M6" s="126" t="str">
        <f>IF(OR(ISBLANK('MH01 (2)'!M12),ISERROR('MH01 (2)'!M12)),"",'MH01 (2)'!M12)</f>
        <v>=</v>
      </c>
      <c r="N6" s="431">
        <f>IF(OR(ISBLANK('MH01 (2)'!N12),ISERROR('MH01 (2)'!N12)),"",'MH01 (2)'!N12)</f>
        <v>22</v>
      </c>
      <c r="O6" s="122" t="str">
        <f>IF(OR(ISBLANK('MH01 (2)'!O12),ISERROR('MH01 (2)'!O12)),"",'MH01 (2)'!O12)</f>
        <v/>
      </c>
      <c r="Q6" s="432"/>
      <c r="R6" s="129"/>
    </row>
    <row r="7" spans="1:59" ht="12.75" customHeight="1">
      <c r="A7" s="433">
        <f>IF(OR(ISBLANK('MH01 (2)'!A13),ISERROR('MH01 (2)'!A13)),"",'MH01 (2)'!A13)</f>
        <v>1</v>
      </c>
      <c r="B7" s="434" t="str">
        <f>IF(OR(ISBLANK('MH01 (2)'!B13),ISERROR('MH01 (2)'!B13)),"",'MH01 (2)'!B13)</f>
        <v/>
      </c>
      <c r="C7" s="122">
        <f>IF(OR(ISBLANK('MH01 (2)'!C13),ISERROR('MH01 (2)'!C13)),"",'MH01 (2)'!C13)</f>
        <v>1</v>
      </c>
      <c r="D7" s="392">
        <f>'MH01'!C8</f>
        <v>31.6</v>
      </c>
      <c r="E7" s="392">
        <f>'MH01'!D8</f>
        <v>20.399999999999999</v>
      </c>
      <c r="F7" s="122">
        <f>IF(OR(ISBLANK('MH01 (2)'!F13),ISERROR('MH01 (2)'!F13)),"",'MH01 (2)'!F13)</f>
        <v>1</v>
      </c>
      <c r="G7" s="435">
        <f>IF(OR(ISBLANK('MH01 (2)'!G13),ISERROR('MH01 (2)'!G13)),"",'MH01 (2)'!G13)</f>
        <v>20.399999999999999</v>
      </c>
      <c r="H7" s="122">
        <f>IF(OR(ISBLANK('MH01 (2)'!H13),ISERROR('MH01 (2)'!H13)),"",'MH01 (2)'!H13)</f>
        <v>416.15999999999997</v>
      </c>
      <c r="I7" s="122" t="str">
        <f>IF(OR(ISBLANK('MH01 (2)'!I13),ISERROR('MH01 (2)'!I13)),"",'MH01 (2)'!I13)</f>
        <v/>
      </c>
      <c r="J7" s="426" t="str">
        <f>IF(OR(ISBLANK('MH01 (2)'!J13),ISERROR('MH01 (2)'!J13)),"",'MH01 (2)'!J13)</f>
        <v/>
      </c>
      <c r="K7" s="215" t="s">
        <v>193</v>
      </c>
      <c r="L7" s="215"/>
      <c r="M7" s="126" t="str">
        <f>IF(OR(ISBLANK('MH01 (2)'!M13),ISERROR('MH01 (2)'!M13)),"",'MH01 (2)'!M13)</f>
        <v>=</v>
      </c>
      <c r="N7" s="431">
        <f>IF(OR(ISBLANK('MH01 (2)'!N13),ISERROR('MH01 (2)'!N13)),"",'MH01 (2)'!N13)</f>
        <v>652</v>
      </c>
      <c r="O7" s="122" t="str">
        <f>IF(OR(ISBLANK('MH01 (2)'!O13),ISERROR('MH01 (2)'!O13)),"",'MH01 (2)'!O13)</f>
        <v/>
      </c>
    </row>
    <row r="8" spans="1:59" ht="12.75" customHeight="1">
      <c r="A8" s="433">
        <f>IF(OR(ISBLANK('MH01 (2)'!A14),ISERROR('MH01 (2)'!A14)),"",'MH01 (2)'!A14)</f>
        <v>2</v>
      </c>
      <c r="B8" s="434" t="str">
        <f>IF(OR(ISBLANK('MH01 (2)'!B14),ISERROR('MH01 (2)'!B14)),"",'MH01 (2)'!B14)</f>
        <v/>
      </c>
      <c r="C8" s="122">
        <f>IF(OR(ISBLANK('MH01 (2)'!C14),ISERROR('MH01 (2)'!C14)),"",'MH01 (2)'!C14)</f>
        <v>2</v>
      </c>
      <c r="D8" s="392">
        <f>'MH01'!C9</f>
        <v>32.799999999999997</v>
      </c>
      <c r="E8" s="392">
        <f>'MH01'!D9</f>
        <v>20.399999999999999</v>
      </c>
      <c r="F8" s="122">
        <f>IF(OR(ISBLANK('MH01 (2)'!F14),ISERROR('MH01 (2)'!F14)),"",'MH01 (2)'!F14)</f>
        <v>2</v>
      </c>
      <c r="G8" s="435">
        <f>IF(OR(ISBLANK('MH01 (2)'!G14),ISERROR('MH01 (2)'!G14)),"",'MH01 (2)'!G14)</f>
        <v>40.799999999999997</v>
      </c>
      <c r="H8" s="122">
        <f>IF(OR(ISBLANK('MH01 (2)'!H14),ISERROR('MH01 (2)'!H14)),"",'MH01 (2)'!H14)</f>
        <v>416.15999999999997</v>
      </c>
      <c r="I8" s="122" t="str">
        <f>IF(OR(ISBLANK('MH01 (2)'!I14),ISERROR('MH01 (2)'!I14)),"",'MH01 (2)'!I14)</f>
        <v/>
      </c>
      <c r="J8" s="426" t="str">
        <f>IF(OR(ISBLANK('MH01 (2)'!J14),ISERROR('MH01 (2)'!J14)),"",'MH01 (2)'!J14)</f>
        <v/>
      </c>
      <c r="K8" s="215" t="s">
        <v>194</v>
      </c>
      <c r="L8" s="215"/>
      <c r="M8" s="126" t="str">
        <f>IF(OR(ISBLANK('MH01 (2)'!M14),ISERROR('MH01 (2)'!M14)),"",'MH01 (2)'!M14)</f>
        <v>=</v>
      </c>
      <c r="N8" s="431">
        <f>IF(OR(ISBLANK('MH01 (2)'!N14),ISERROR('MH01 (2)'!N14)),"",'MH01 (2)'!N14)</f>
        <v>8256.0000000000018</v>
      </c>
      <c r="O8" s="122" t="str">
        <f>IF(OR(ISBLANK('MH01 (2)'!O14),ISERROR('MH01 (2)'!O14)),"",'MH01 (2)'!O14)</f>
        <v/>
      </c>
    </row>
    <row r="9" spans="1:59" ht="12.75" customHeight="1">
      <c r="A9" s="433">
        <f>IF(OR(ISBLANK('MH01 (2)'!A15),ISERROR('MH01 (2)'!A15)),"",'MH01 (2)'!A15)</f>
        <v>3</v>
      </c>
      <c r="B9" s="434" t="str">
        <f>IF(OR(ISBLANK('MH01 (2)'!B15),ISERROR('MH01 (2)'!B15)),"",'MH01 (2)'!B15)</f>
        <v/>
      </c>
      <c r="C9" s="122">
        <f>IF(OR(ISBLANK('MH01 (2)'!C15),ISERROR('MH01 (2)'!C15)),"",'MH01 (2)'!C15)</f>
        <v>3</v>
      </c>
      <c r="D9" s="392">
        <f>'MH01'!C10</f>
        <v>30.2</v>
      </c>
      <c r="E9" s="392">
        <f>'MH01'!D10</f>
        <v>21.9</v>
      </c>
      <c r="F9" s="122">
        <f>IF(OR(ISBLANK('MH01 (2)'!F15),ISERROR('MH01 (2)'!F15)),"",'MH01 (2)'!F15)</f>
        <v>3</v>
      </c>
      <c r="G9" s="435">
        <f>IF(OR(ISBLANK('MH01 (2)'!G15),ISERROR('MH01 (2)'!G15)),"",'MH01 (2)'!G15)</f>
        <v>65.699999999999989</v>
      </c>
      <c r="H9" s="122">
        <f>IF(OR(ISBLANK('MH01 (2)'!H15),ISERROR('MH01 (2)'!H15)),"",'MH01 (2)'!H15)</f>
        <v>479.60999999999996</v>
      </c>
      <c r="I9" s="122" t="str">
        <f>IF(OR(ISBLANK('MH01 (2)'!I15),ISERROR('MH01 (2)'!I15)),"",'MH01 (2)'!I15)</f>
        <v/>
      </c>
      <c r="J9" s="426" t="str">
        <f>IF(OR(ISBLANK('MH01 (2)'!J15),ISERROR('MH01 (2)'!J15)),"",'MH01 (2)'!J15)</f>
        <v/>
      </c>
      <c r="K9" s="436" t="s">
        <v>195</v>
      </c>
      <c r="L9" s="436"/>
      <c r="M9" s="126" t="str">
        <f>IF(OR(ISBLANK('MH01 (2)'!M15),ISERROR('MH01 (2)'!M15)),"",'MH01 (2)'!M15)</f>
        <v>=</v>
      </c>
      <c r="N9" s="431">
        <f>IF(OR(ISBLANK('MH01 (2)'!N15),ISERROR('MH01 (2)'!N15)),"",'MH01 (2)'!N15)</f>
        <v>19994.739999999998</v>
      </c>
      <c r="O9" s="122" t="str">
        <f>IF(OR(ISBLANK('MH01 (2)'!O15),ISERROR('MH01 (2)'!O15)),"",'MH01 (2)'!O15)</f>
        <v/>
      </c>
    </row>
    <row r="10" spans="1:59" ht="12.75" customHeight="1">
      <c r="A10" s="433">
        <f>IF(OR(ISBLANK('MH01 (2)'!A16),ISERROR('MH01 (2)'!A16)),"",'MH01 (2)'!A16)</f>
        <v>4</v>
      </c>
      <c r="B10" s="434" t="str">
        <f>IF(OR(ISBLANK('MH01 (2)'!B16),ISERROR('MH01 (2)'!B16)),"",'MH01 (2)'!B16)</f>
        <v/>
      </c>
      <c r="C10" s="122">
        <f>IF(OR(ISBLANK('MH01 (2)'!C16),ISERROR('MH01 (2)'!C16)),"",'MH01 (2)'!C16)</f>
        <v>4</v>
      </c>
      <c r="D10" s="392">
        <f>'MH01'!C11</f>
        <v>20.399999999999999</v>
      </c>
      <c r="E10" s="392">
        <f>'MH01'!D11</f>
        <v>24.8</v>
      </c>
      <c r="F10" s="122">
        <f>IF(OR(ISBLANK('MH01 (2)'!F16),ISERROR('MH01 (2)'!F16)),"",'MH01 (2)'!F16)</f>
        <v>4</v>
      </c>
      <c r="G10" s="435">
        <f>IF(OR(ISBLANK('MH01 (2)'!G16),ISERROR('MH01 (2)'!G16)),"",'MH01 (2)'!G16)</f>
        <v>99.2</v>
      </c>
      <c r="H10" s="122">
        <f>IF(OR(ISBLANK('MH01 (2)'!H16),ISERROR('MH01 (2)'!H16)),"",'MH01 (2)'!H16)</f>
        <v>615.04000000000008</v>
      </c>
      <c r="I10" s="122" t="str">
        <f>IF(OR(ISBLANK('MH01 (2)'!I16),ISERROR('MH01 (2)'!I16)),"",'MH01 (2)'!I16)</f>
        <v/>
      </c>
      <c r="J10" s="426" t="str">
        <f>IF(OR(ISBLANK('MH01 (2)'!J16),ISERROR('MH01 (2)'!J16)),"",'MH01 (2)'!J16)</f>
        <v/>
      </c>
      <c r="K10" s="437" t="s">
        <v>196</v>
      </c>
      <c r="L10" s="437"/>
      <c r="M10" s="438" t="str">
        <f>IF(OR(ISBLANK('MH01 (2)'!M16),ISERROR('MH01 (2)'!M16)),"",'MH01 (2)'!M16)</f>
        <v>=</v>
      </c>
      <c r="N10" s="439">
        <f>IF(OR(ISBLANK('MH01 (2)'!N16),ISERROR('MH01 (2)'!N16)),"",'MH01 (2)'!N16)</f>
        <v>425104</v>
      </c>
      <c r="O10" s="122" t="str">
        <f>IF(OR(ISBLANK('MH01 (2)'!O16),ISERROR('MH01 (2)'!O16)),"",'MH01 (2)'!O16)</f>
        <v/>
      </c>
    </row>
    <row r="11" spans="1:59" ht="12.75" customHeight="1">
      <c r="A11" s="433">
        <f>IF(OR(ISBLANK('MH01 (2)'!A17),ISERROR('MH01 (2)'!A17)),"",'MH01 (2)'!A17)</f>
        <v>5</v>
      </c>
      <c r="B11" s="434" t="str">
        <f>IF(OR(ISBLANK('MH01 (2)'!B17),ISERROR('MH01 (2)'!B17)),"",'MH01 (2)'!B17)</f>
        <v/>
      </c>
      <c r="C11" s="122">
        <f>IF(OR(ISBLANK('MH01 (2)'!C17),ISERROR('MH01 (2)'!C17)),"",'MH01 (2)'!C17)</f>
        <v>5</v>
      </c>
      <c r="D11" s="392">
        <f>'MH01'!C12</f>
        <v>25.2</v>
      </c>
      <c r="E11" s="392">
        <f>'MH01'!D12</f>
        <v>25.1</v>
      </c>
      <c r="F11" s="122">
        <f>IF(OR(ISBLANK('MH01 (2)'!F17),ISERROR('MH01 (2)'!F17)),"",'MH01 (2)'!F17)</f>
        <v>5</v>
      </c>
      <c r="G11" s="435">
        <f>IF(OR(ISBLANK('MH01 (2)'!G17),ISERROR('MH01 (2)'!G17)),"",'MH01 (2)'!G17)</f>
        <v>125.5</v>
      </c>
      <c r="H11" s="122">
        <f>IF(OR(ISBLANK('MH01 (2)'!H17),ISERROR('MH01 (2)'!H17)),"",'MH01 (2)'!H17)</f>
        <v>630.0100000000001</v>
      </c>
      <c r="I11" s="122" t="str">
        <f>IF(OR(ISBLANK('MH01 (2)'!I17),ISERROR('MH01 (2)'!I17)),"",'MH01 (2)'!I17)</f>
        <v/>
      </c>
      <c r="J11" s="426" t="str">
        <f>IF(OR(ISBLANK('MH01 (2)'!J17),ISERROR('MH01 (2)'!J17)),"",'MH01 (2)'!J17)</f>
        <v/>
      </c>
      <c r="K11" s="440" t="s">
        <v>197</v>
      </c>
      <c r="L11" s="440"/>
      <c r="M11" s="440" t="str">
        <f>IF(OR(ISBLANK('MH01 (2)'!M17),ISERROR('MH01 (2)'!M17)),"",'MH01 (2)'!M17)</f>
        <v>=</v>
      </c>
      <c r="N11" s="441">
        <f>IF(OR(ISBLANK('MH01 (2)'!N17),ISERROR('MH01 (2)'!N17)),"",'MH01 (2)'!N17)</f>
        <v>671.83090909090606</v>
      </c>
      <c r="O11" s="160" t="str">
        <f>IF(OR(ISBLANK('MH01 (2)'!O17),ISERROR('MH01 (2)'!O17)),"",'MH01 (2)'!O17)</f>
        <v/>
      </c>
      <c r="AC11" s="442"/>
      <c r="AE11" s="182"/>
      <c r="AF11" s="442"/>
      <c r="AG11" s="182"/>
      <c r="AH11" s="442"/>
      <c r="AI11" s="182"/>
      <c r="AJ11" s="442"/>
      <c r="AK11" s="182"/>
      <c r="AL11" s="442"/>
      <c r="AM11" s="182"/>
      <c r="AO11" s="202"/>
      <c r="AP11" s="443"/>
      <c r="BB11" s="120"/>
      <c r="BC11" s="120"/>
      <c r="BD11" s="120"/>
      <c r="BE11" s="120"/>
      <c r="BF11" s="120"/>
      <c r="BG11" s="120"/>
    </row>
    <row r="12" spans="1:59" ht="12.75" customHeight="1">
      <c r="A12" s="433">
        <f>IF(OR(ISBLANK('MH01 (2)'!A18),ISERROR('MH01 (2)'!A18)),"",'MH01 (2)'!A18)</f>
        <v>6</v>
      </c>
      <c r="B12" s="434" t="str">
        <f>IF(OR(ISBLANK('MH01 (2)'!B18),ISERROR('MH01 (2)'!B18)),"",'MH01 (2)'!B18)</f>
        <v/>
      </c>
      <c r="C12" s="122">
        <f>IF(OR(ISBLANK('MH01 (2)'!C18),ISERROR('MH01 (2)'!C18)),"",'MH01 (2)'!C18)</f>
        <v>6</v>
      </c>
      <c r="D12" s="392">
        <f>'MH01'!C13</f>
        <v>25.5</v>
      </c>
      <c r="E12" s="392">
        <f>'MH01'!D13</f>
        <v>25.2</v>
      </c>
      <c r="F12" s="122">
        <f>IF(OR(ISBLANK('MH01 (2)'!F18),ISERROR('MH01 (2)'!F18)),"",'MH01 (2)'!F18)</f>
        <v>6</v>
      </c>
      <c r="G12" s="435">
        <f>IF(OR(ISBLANK('MH01 (2)'!G18),ISERROR('MH01 (2)'!G18)),"",'MH01 (2)'!G18)</f>
        <v>151.19999999999999</v>
      </c>
      <c r="H12" s="122">
        <f>IF(OR(ISBLANK('MH01 (2)'!H18),ISERROR('MH01 (2)'!H18)),"",'MH01 (2)'!H18)</f>
        <v>635.04</v>
      </c>
      <c r="I12" s="122" t="str">
        <f>IF(OR(ISBLANK('MH01 (2)'!I18),ISERROR('MH01 (2)'!I18)),"",'MH01 (2)'!I18)</f>
        <v/>
      </c>
      <c r="J12" s="426" t="str">
        <f>IF(OR(ISBLANK('MH01 (2)'!J18),ISERROR('MH01 (2)'!J18)),"",'MH01 (2)'!J18)</f>
        <v/>
      </c>
      <c r="K12" s="444" t="str">
        <f>IF(OR(ISBLANK('MH01 (2)'!K18),ISERROR('MH01 (2)'!K18)),"",'MH01 (2)'!K18)</f>
        <v/>
      </c>
      <c r="L12" s="444" t="str">
        <f>IF(OR(ISBLANK('MH01 (2)'!L18),ISERROR('MH01 (2)'!L18)),"",'MH01 (2)'!L18)</f>
        <v/>
      </c>
      <c r="M12" s="444" t="str">
        <f>IF(OR(ISBLANK('MH01 (2)'!M18),ISERROR('MH01 (2)'!M18)),"",'MH01 (2)'!M18)</f>
        <v/>
      </c>
      <c r="N12" s="445" t="str">
        <f>IF(OR(ISBLANK('MH01 (2)'!N18),ISERROR('MH01 (2)'!N18)),"",'MH01 (2)'!N18)</f>
        <v/>
      </c>
      <c r="O12" s="122" t="str">
        <f>IF(OR(ISBLANK('MH01 (2)'!O18),ISERROR('MH01 (2)'!O18)),"",'MH01 (2)'!O18)</f>
        <v/>
      </c>
      <c r="AD12" s="446"/>
      <c r="AE12" s="447"/>
      <c r="AF12" s="446"/>
      <c r="AG12" s="447"/>
      <c r="AH12" s="446"/>
      <c r="AI12" s="447"/>
      <c r="AJ12" s="446"/>
      <c r="AK12" s="447"/>
      <c r="AL12" s="446"/>
      <c r="AM12" s="447"/>
      <c r="AO12" s="168"/>
      <c r="AP12" s="448"/>
      <c r="BB12" s="120"/>
      <c r="BC12" s="120"/>
      <c r="BD12" s="120"/>
      <c r="BE12" s="120"/>
      <c r="BF12" s="120"/>
      <c r="BG12" s="120"/>
    </row>
    <row r="13" spans="1:59" ht="12.75" customHeight="1" thickBot="1">
      <c r="A13" s="433">
        <f>IF(OR(ISBLANK('MH01 (2)'!A19),ISERROR('MH01 (2)'!A19)),"",'MH01 (2)'!A19)</f>
        <v>7</v>
      </c>
      <c r="B13" s="434" t="str">
        <f>IF(OR(ISBLANK('MH01 (2)'!B19),ISERROR('MH01 (2)'!B19)),"",'MH01 (2)'!B19)</f>
        <v/>
      </c>
      <c r="C13" s="122">
        <f>IF(OR(ISBLANK('MH01 (2)'!C19),ISERROR('MH01 (2)'!C19)),"",'MH01 (2)'!C19)</f>
        <v>7</v>
      </c>
      <c r="D13" s="392">
        <f>'MH01'!C14</f>
        <v>29</v>
      </c>
      <c r="E13" s="392">
        <f>'MH01'!D14</f>
        <v>25.5</v>
      </c>
      <c r="F13" s="122">
        <f>IF(OR(ISBLANK('MH01 (2)'!F19),ISERROR('MH01 (2)'!F19)),"",'MH01 (2)'!F19)</f>
        <v>7</v>
      </c>
      <c r="G13" s="435">
        <f>IF(OR(ISBLANK('MH01 (2)'!G19),ISERROR('MH01 (2)'!G19)),"",'MH01 (2)'!G19)</f>
        <v>178.5</v>
      </c>
      <c r="H13" s="122">
        <f>IF(OR(ISBLANK('MH01 (2)'!H19),ISERROR('MH01 (2)'!H19)),"",'MH01 (2)'!H19)</f>
        <v>650.25</v>
      </c>
      <c r="I13" s="122" t="str">
        <f>IF(OR(ISBLANK('MH01 (2)'!I19),ISERROR('MH01 (2)'!I19)),"",'MH01 (2)'!I19)</f>
        <v/>
      </c>
      <c r="J13" s="429" t="s">
        <v>191</v>
      </c>
      <c r="K13" s="158" t="str">
        <f>IF(OR(ISBLANK('MH01 (2)'!K19),ISERROR('MH01 (2)'!K19)),"",'MH01 (2)'!K19)</f>
        <v>Medidas Descriptivas</v>
      </c>
      <c r="L13" s="158"/>
      <c r="M13" s="158"/>
      <c r="N13" s="158"/>
      <c r="O13" s="160" t="str">
        <f>IF(OR(ISBLANK('MH01 (2)'!O19),ISERROR('MH01 (2)'!O19)),"",'MH01 (2)'!O19)</f>
        <v/>
      </c>
      <c r="AD13" s="446"/>
      <c r="AE13" s="447"/>
      <c r="AF13" s="446"/>
      <c r="AG13" s="447"/>
      <c r="AH13" s="446"/>
      <c r="AI13" s="447"/>
      <c r="AJ13" s="446"/>
      <c r="AK13" s="447"/>
      <c r="AL13" s="446"/>
      <c r="AM13" s="447"/>
      <c r="BB13" s="120"/>
      <c r="BC13" s="120"/>
      <c r="BD13" s="120"/>
      <c r="BE13" s="120"/>
      <c r="BF13" s="120"/>
      <c r="BG13" s="120"/>
    </row>
    <row r="14" spans="1:59" ht="12.75" customHeight="1">
      <c r="A14" s="433">
        <f>IF(OR(ISBLANK('MH01 (2)'!A20),ISERROR('MH01 (2)'!A20)),"",'MH01 (2)'!A20)</f>
        <v>8</v>
      </c>
      <c r="B14" s="434" t="str">
        <f>IF(OR(ISBLANK('MH01 (2)'!B20),ISERROR('MH01 (2)'!B20)),"",'MH01 (2)'!B20)</f>
        <v/>
      </c>
      <c r="C14" s="122">
        <f>IF(OR(ISBLANK('MH01 (2)'!C20),ISERROR('MH01 (2)'!C20)),"",'MH01 (2)'!C20)</f>
        <v>8</v>
      </c>
      <c r="D14" s="392">
        <f>'MH01'!C15</f>
        <v>32.799999999999997</v>
      </c>
      <c r="E14" s="392">
        <f>'MH01'!D15</f>
        <v>25.8</v>
      </c>
      <c r="F14" s="122">
        <f>IF(OR(ISBLANK('MH01 (2)'!F20),ISERROR('MH01 (2)'!F20)),"",'MH01 (2)'!F20)</f>
        <v>8</v>
      </c>
      <c r="G14" s="435">
        <f>IF(OR(ISBLANK('MH01 (2)'!G20),ISERROR('MH01 (2)'!G20)),"",'MH01 (2)'!G20)</f>
        <v>206.4</v>
      </c>
      <c r="H14" s="122">
        <f>IF(OR(ISBLANK('MH01 (2)'!H20),ISERROR('MH01 (2)'!H20)),"",'MH01 (2)'!H20)</f>
        <v>665.64</v>
      </c>
      <c r="I14" s="122" t="str">
        <f>IF(OR(ISBLANK('MH01 (2)'!I20),ISERROR('MH01 (2)'!I20)),"",'MH01 (2)'!I20)</f>
        <v/>
      </c>
      <c r="J14" s="426" t="str">
        <f>IF(OR(ISBLANK('MH01 (2)'!J20),ISERROR('MH01 (2)'!J20)),"",'MH01 (2)'!J20)</f>
        <v/>
      </c>
      <c r="K14" s="128" t="str">
        <f>IF(OR(ISBLANK('MH01 (2)'!K20),ISERROR('MH01 (2)'!K20)),"",'MH01 (2)'!K20)</f>
        <v>Media</v>
      </c>
      <c r="L14" s="128" t="str">
        <f>IF(OR(ISBLANK('MH01 (2)'!L20),ISERROR('MH01 (2)'!L20)),"",'MH01 (2)'!L20)</f>
        <v/>
      </c>
      <c r="M14" s="128" t="str">
        <f>IF(OR(ISBLANK('MH01 (2)'!M20),ISERROR('MH01 (2)'!M20)),"",'MH01 (2)'!M20)</f>
        <v>=</v>
      </c>
      <c r="N14" s="449">
        <f>IF(OR(ISBLANK('MH01 (2)'!N20),ISERROR('MH01 (2)'!N20)),"",'MH01 (2)'!N20)</f>
        <v>29.636363636363637</v>
      </c>
      <c r="O14" s="122" t="str">
        <f>IF(OR(ISBLANK('MH01 (2)'!O20),ISERROR('MH01 (2)'!O20)),"",'MH01 (2)'!O20)</f>
        <v/>
      </c>
      <c r="AD14" s="446"/>
      <c r="AE14" s="447"/>
      <c r="AF14" s="446"/>
      <c r="AG14" s="447"/>
      <c r="AH14" s="446"/>
      <c r="AI14" s="447"/>
      <c r="AJ14" s="446"/>
      <c r="AK14" s="447"/>
      <c r="AL14" s="446"/>
      <c r="AM14" s="447"/>
      <c r="AO14" s="450"/>
      <c r="AP14" s="451"/>
      <c r="AQ14" s="452"/>
      <c r="AR14" s="451"/>
      <c r="AS14" s="452"/>
      <c r="AT14" s="451"/>
      <c r="AU14" s="452"/>
      <c r="AV14" s="451"/>
      <c r="AW14" s="452"/>
      <c r="AX14" s="451"/>
      <c r="AY14" s="452"/>
      <c r="BB14" s="120"/>
      <c r="BC14" s="120"/>
      <c r="BD14" s="120"/>
      <c r="BE14" s="120"/>
      <c r="BF14" s="120"/>
      <c r="BG14" s="120"/>
    </row>
    <row r="15" spans="1:59" ht="12.75" customHeight="1" thickBot="1">
      <c r="A15" s="433">
        <f>IF(OR(ISBLANK('MH01 (2)'!A21),ISERROR('MH01 (2)'!A21)),"",'MH01 (2)'!A21)</f>
        <v>9</v>
      </c>
      <c r="B15" s="434" t="str">
        <f>IF(OR(ISBLANK('MH01 (2)'!B21),ISERROR('MH01 (2)'!B21)),"",'MH01 (2)'!B21)</f>
        <v/>
      </c>
      <c r="C15" s="122">
        <f>IF(OR(ISBLANK('MH01 (2)'!C21),ISERROR('MH01 (2)'!C21)),"",'MH01 (2)'!C21)</f>
        <v>9</v>
      </c>
      <c r="D15" s="392">
        <f>'MH01'!C16</f>
        <v>37.5</v>
      </c>
      <c r="E15" s="392">
        <f>'MH01'!D16</f>
        <v>28.4</v>
      </c>
      <c r="F15" s="122">
        <f>IF(OR(ISBLANK('MH01 (2)'!F21),ISERROR('MH01 (2)'!F21)),"",'MH01 (2)'!F21)</f>
        <v>9</v>
      </c>
      <c r="G15" s="435">
        <f>IF(OR(ISBLANK('MH01 (2)'!G21),ISERROR('MH01 (2)'!G21)),"",'MH01 (2)'!G21)</f>
        <v>255.6</v>
      </c>
      <c r="H15" s="122">
        <f>IF(OR(ISBLANK('MH01 (2)'!H21),ISERROR('MH01 (2)'!H21)),"",'MH01 (2)'!H21)</f>
        <v>806.56</v>
      </c>
      <c r="I15" s="122" t="str">
        <f>IF(OR(ISBLANK('MH01 (2)'!I21),ISERROR('MH01 (2)'!I21)),"",'MH01 (2)'!I21)</f>
        <v/>
      </c>
      <c r="J15" s="426" t="str">
        <f>IF(OR(ISBLANK('MH01 (2)'!J21),ISERROR('MH01 (2)'!J21)),"",'MH01 (2)'!J21)</f>
        <v/>
      </c>
      <c r="K15" s="128" t="str">
        <f>IF(OR(ISBLANK('MH01 (2)'!K21),ISERROR('MH01 (2)'!K21)),"",'MH01 (2)'!K21)</f>
        <v>D.T.</v>
      </c>
      <c r="L15" s="128" t="str">
        <f>IF(OR(ISBLANK('MH01 (2)'!L21),ISERROR('MH01 (2)'!L21)),"",'MH01 (2)'!L21)</f>
        <v/>
      </c>
      <c r="M15" s="128" t="str">
        <f>IF(OR(ISBLANK('MH01 (2)'!M21),ISERROR('MH01 (2)'!M21)),"",'MH01 (2)'!M21)</f>
        <v>=</v>
      </c>
      <c r="N15" s="449">
        <f>IF(OR(ISBLANK('MH01 (2)'!N21),ISERROR('MH01 (2)'!N21)),"",'MH01 (2)'!N21)</f>
        <v>5.6561425063330848</v>
      </c>
      <c r="O15" s="122" t="str">
        <f>IF(OR(ISBLANK('MH01 (2)'!O21),ISERROR('MH01 (2)'!O21)),"",'MH01 (2)'!O21)</f>
        <v/>
      </c>
      <c r="AD15" s="446"/>
      <c r="AE15" s="447"/>
      <c r="AF15" s="446"/>
      <c r="AG15" s="447"/>
      <c r="AH15" s="446"/>
      <c r="AI15" s="447"/>
      <c r="AJ15" s="446"/>
      <c r="AK15" s="447"/>
      <c r="AL15" s="446"/>
      <c r="AM15" s="447"/>
      <c r="AO15" s="453"/>
      <c r="AP15" s="454"/>
      <c r="AQ15" s="455"/>
      <c r="AR15" s="454"/>
      <c r="AS15" s="455"/>
      <c r="AT15" s="454"/>
      <c r="AU15" s="455"/>
      <c r="AV15" s="454"/>
      <c r="AW15" s="455"/>
      <c r="AX15" s="454"/>
      <c r="AY15" s="455"/>
      <c r="BB15" s="420"/>
      <c r="BC15" s="420"/>
      <c r="BD15" s="420"/>
      <c r="BE15" s="420"/>
      <c r="BF15" s="420"/>
      <c r="BG15" s="420"/>
    </row>
    <row r="16" spans="1:59" ht="12.75" customHeight="1" thickBot="1">
      <c r="A16" s="433">
        <f>IF(OR(ISBLANK('MH01 (2)'!A22),ISERROR('MH01 (2)'!A22)),"",'MH01 (2)'!A22)</f>
        <v>10</v>
      </c>
      <c r="B16" s="434" t="str">
        <f>IF(OR(ISBLANK('MH01 (2)'!B22),ISERROR('MH01 (2)'!B22)),"",'MH01 (2)'!B22)</f>
        <v/>
      </c>
      <c r="C16" s="122">
        <f>IF(OR(ISBLANK('MH01 (2)'!C22),ISERROR('MH01 (2)'!C22)),"",'MH01 (2)'!C22)</f>
        <v>10</v>
      </c>
      <c r="D16" s="392">
        <f>'MH01'!C17</f>
        <v>21.9</v>
      </c>
      <c r="E16" s="392">
        <f>'MH01'!D17</f>
        <v>29</v>
      </c>
      <c r="F16" s="122">
        <f>IF(OR(ISBLANK('MH01 (2)'!F22),ISERROR('MH01 (2)'!F22)),"",'MH01 (2)'!F22)</f>
        <v>10</v>
      </c>
      <c r="G16" s="435">
        <f>IF(OR(ISBLANK('MH01 (2)'!G22),ISERROR('MH01 (2)'!G22)),"",'MH01 (2)'!G22)</f>
        <v>290</v>
      </c>
      <c r="H16" s="122">
        <f>IF(OR(ISBLANK('MH01 (2)'!H22),ISERROR('MH01 (2)'!H22)),"",'MH01 (2)'!H22)</f>
        <v>841</v>
      </c>
      <c r="I16" s="122" t="str">
        <f>IF(OR(ISBLANK('MH01 (2)'!I22),ISERROR('MH01 (2)'!I22)),"",'MH01 (2)'!I22)</f>
        <v/>
      </c>
      <c r="J16" s="426" t="str">
        <f>IF(OR(ISBLANK('MH01 (2)'!J22),ISERROR('MH01 (2)'!J22)),"",'MH01 (2)'!J22)</f>
        <v/>
      </c>
      <c r="K16" s="158" t="str">
        <f>IF(OR(ISBLANK('MH01 (2)'!K22),ISERROR('MH01 (2)'!K22)),"",'MH01 (2)'!K22)</f>
        <v>Var</v>
      </c>
      <c r="L16" s="158" t="str">
        <f>IF(OR(ISBLANK('MH01 (2)'!L22),ISERROR('MH01 (2)'!L22)),"",'MH01 (2)'!L22)</f>
        <v/>
      </c>
      <c r="M16" s="158" t="str">
        <f>IF(OR(ISBLANK('MH01 (2)'!M22),ISERROR('MH01 (2)'!M22)),"",'MH01 (2)'!M22)</f>
        <v>=</v>
      </c>
      <c r="N16" s="167">
        <f>IF(OR(ISBLANK('MH01 (2)'!N22),ISERROR('MH01 (2)'!N22)),"",'MH01 (2)'!N22)</f>
        <v>31.991948051947912</v>
      </c>
      <c r="O16" s="160" t="str">
        <f>IF(OR(ISBLANK('MH01 (2)'!O22),ISERROR('MH01 (2)'!O22)),"",'MH01 (2)'!O22)</f>
        <v/>
      </c>
      <c r="AD16" s="446"/>
      <c r="AE16" s="447"/>
      <c r="AF16" s="446"/>
      <c r="AG16" s="447"/>
      <c r="AH16" s="446"/>
      <c r="AI16" s="447"/>
      <c r="AJ16" s="446"/>
      <c r="AK16" s="447"/>
      <c r="AL16" s="446"/>
      <c r="AM16" s="447"/>
      <c r="AO16" s="188"/>
      <c r="AP16" s="456"/>
      <c r="AQ16" s="457"/>
      <c r="AR16" s="456"/>
      <c r="AS16" s="457"/>
      <c r="AT16" s="456"/>
      <c r="AU16" s="457"/>
      <c r="AV16" s="456"/>
      <c r="AW16" s="457"/>
      <c r="AX16" s="456"/>
      <c r="AY16" s="457"/>
    </row>
    <row r="17" spans="1:54" ht="12.75" customHeight="1">
      <c r="A17" s="433">
        <f>IF(OR(ISBLANK('MH01 (2)'!A23),ISERROR('MH01 (2)'!A23)),"",'MH01 (2)'!A23)</f>
        <v>11</v>
      </c>
      <c r="B17" s="434" t="str">
        <f>IF(OR(ISBLANK('MH01 (2)'!B23),ISERROR('MH01 (2)'!B23)),"",'MH01 (2)'!B23)</f>
        <v/>
      </c>
      <c r="C17" s="122">
        <f>IF(OR(ISBLANK('MH01 (2)'!C23),ISERROR('MH01 (2)'!C23)),"",'MH01 (2)'!C23)</f>
        <v>11</v>
      </c>
      <c r="D17" s="392">
        <f>'MH01'!C18</f>
        <v>37.6</v>
      </c>
      <c r="E17" s="392">
        <f>'MH01'!D18</f>
        <v>29.2</v>
      </c>
      <c r="F17" s="122">
        <f>IF(OR(ISBLANK('MH01 (2)'!F23),ISERROR('MH01 (2)'!F23)),"",'MH01 (2)'!F23)</f>
        <v>11</v>
      </c>
      <c r="G17" s="435">
        <f>IF(OR(ISBLANK('MH01 (2)'!G23),ISERROR('MH01 (2)'!G23)),"",'MH01 (2)'!G23)</f>
        <v>321.2</v>
      </c>
      <c r="H17" s="122">
        <f>IF(OR(ISBLANK('MH01 (2)'!H23),ISERROR('MH01 (2)'!H23)),"",'MH01 (2)'!H23)</f>
        <v>852.64</v>
      </c>
      <c r="I17" s="122" t="str">
        <f>IF(OR(ISBLANK('MH01 (2)'!I23),ISERROR('MH01 (2)'!I23)),"",'MH01 (2)'!I23)</f>
        <v/>
      </c>
      <c r="J17" s="426" t="str">
        <f>IF(OR(ISBLANK('MH01 (2)'!J23),ISERROR('MH01 (2)'!J23)),"",'MH01 (2)'!J23)</f>
        <v/>
      </c>
      <c r="K17" s="128" t="str">
        <f>IF(OR(ISBLANK('MH01 (2)'!K23),ISERROR('MH01 (2)'!K23)),"",'MH01 (2)'!K23)</f>
        <v/>
      </c>
      <c r="L17" s="128" t="str">
        <f>IF(OR(ISBLANK('MH01 (2)'!L23),ISERROR('MH01 (2)'!L23)),"",'MH01 (2)'!L23)</f>
        <v/>
      </c>
      <c r="M17" s="128" t="str">
        <f>IF(OR(ISBLANK('MH01 (2)'!M23),ISERROR('MH01 (2)'!M23)),"",'MH01 (2)'!M23)</f>
        <v/>
      </c>
      <c r="N17" s="128" t="str">
        <f>IF(OR(ISBLANK('MH01 (2)'!N23),ISERROR('MH01 (2)'!N23)),"",'MH01 (2)'!N23)</f>
        <v/>
      </c>
      <c r="O17" s="122" t="str">
        <f>IF(OR(ISBLANK('MH01 (2)'!O23),ISERROR('MH01 (2)'!O23)),"",'MH01 (2)'!O23)</f>
        <v/>
      </c>
      <c r="AD17" s="446"/>
      <c r="AE17" s="447"/>
      <c r="AF17" s="446"/>
      <c r="AG17" s="447"/>
      <c r="AH17" s="446"/>
      <c r="AI17" s="447"/>
      <c r="AJ17" s="446"/>
      <c r="AK17" s="447"/>
      <c r="AL17" s="446"/>
      <c r="AM17" s="447"/>
      <c r="AO17" s="188"/>
      <c r="AP17" s="127"/>
    </row>
    <row r="18" spans="1:54" ht="12.75" customHeight="1" thickBot="1">
      <c r="A18" s="433">
        <f>IF(OR(ISBLANK('MH01 (2)'!A24),ISERROR('MH01 (2)'!A24)),"",'MH01 (2)'!A24)</f>
        <v>12</v>
      </c>
      <c r="B18" s="434" t="str">
        <f>IF(OR(ISBLANK('MH01 (2)'!B24),ISERROR('MH01 (2)'!B24)),"",'MH01 (2)'!B24)</f>
        <v/>
      </c>
      <c r="C18" s="122">
        <f>IF(OR(ISBLANK('MH01 (2)'!C24),ISERROR('MH01 (2)'!C24)),"",'MH01 (2)'!C24)</f>
        <v>12</v>
      </c>
      <c r="D18" s="392">
        <f>'MH01'!C19</f>
        <v>31.5</v>
      </c>
      <c r="E18" s="392">
        <f>'MH01'!D19</f>
        <v>30.2</v>
      </c>
      <c r="F18" s="122">
        <f>IF(OR(ISBLANK('MH01 (2)'!F24),ISERROR('MH01 (2)'!F24)),"",'MH01 (2)'!F24)</f>
        <v>12</v>
      </c>
      <c r="G18" s="435">
        <f>IF(OR(ISBLANK('MH01 (2)'!G24),ISERROR('MH01 (2)'!G24)),"",'MH01 (2)'!G24)</f>
        <v>362.4</v>
      </c>
      <c r="H18" s="122">
        <f>IF(OR(ISBLANK('MH01 (2)'!H24),ISERROR('MH01 (2)'!H24)),"",'MH01 (2)'!H24)</f>
        <v>912.04</v>
      </c>
      <c r="I18" s="122" t="str">
        <f>IF(OR(ISBLANK('MH01 (2)'!I24),ISERROR('MH01 (2)'!I24)),"",'MH01 (2)'!I24)</f>
        <v/>
      </c>
      <c r="J18" s="429" t="s">
        <v>192</v>
      </c>
      <c r="K18" s="266" t="str">
        <f>IF(OR(ISBLANK('MH01 (2)'!K24),ISERROR('MH01 (2)'!K24)),"",'MH01 (2)'!K24)</f>
        <v>Test de normalidad de D'Agostino:</v>
      </c>
      <c r="L18" s="266"/>
      <c r="M18" s="158"/>
      <c r="N18" s="158"/>
      <c r="O18" s="160"/>
      <c r="AD18" s="446"/>
      <c r="AE18" s="447"/>
      <c r="AF18" s="446"/>
      <c r="AG18" s="447"/>
      <c r="AH18" s="446"/>
      <c r="AI18" s="447"/>
      <c r="AJ18" s="446"/>
      <c r="AK18" s="447"/>
      <c r="AL18" s="446"/>
      <c r="AM18" s="447"/>
      <c r="AO18" s="458"/>
      <c r="AP18" s="135"/>
      <c r="AQ18" s="135"/>
      <c r="AR18" s="135"/>
      <c r="AS18" s="135"/>
      <c r="AT18" s="135"/>
      <c r="AU18" s="135"/>
      <c r="AV18" s="135"/>
      <c r="AW18" s="135"/>
      <c r="AX18" s="135"/>
      <c r="AY18" s="135"/>
      <c r="AZ18" s="135"/>
      <c r="BA18" s="135"/>
      <c r="BB18" s="135"/>
    </row>
    <row r="19" spans="1:54" ht="12.75" customHeight="1">
      <c r="A19" s="433">
        <f>IF(OR(ISBLANK('MH01 (2)'!A25),ISERROR('MH01 (2)'!A25)),"",'MH01 (2)'!A25)</f>
        <v>13</v>
      </c>
      <c r="B19" s="434" t="str">
        <f>IF(OR(ISBLANK('MH01 (2)'!B25),ISERROR('MH01 (2)'!B25)),"",'MH01 (2)'!B25)</f>
        <v/>
      </c>
      <c r="C19" s="122">
        <f>IF(OR(ISBLANK('MH01 (2)'!C25),ISERROR('MH01 (2)'!C25)),"",'MH01 (2)'!C25)</f>
        <v>13</v>
      </c>
      <c r="D19" s="392">
        <f>'MH01'!C20</f>
        <v>20.399999999999999</v>
      </c>
      <c r="E19" s="392">
        <f>'MH01'!D20</f>
        <v>31.5</v>
      </c>
      <c r="F19" s="122">
        <f>IF(OR(ISBLANK('MH01 (2)'!F25),ISERROR('MH01 (2)'!F25)),"",'MH01 (2)'!F25)</f>
        <v>13</v>
      </c>
      <c r="G19" s="435">
        <f>IF(OR(ISBLANK('MH01 (2)'!G25),ISERROR('MH01 (2)'!G25)),"",'MH01 (2)'!G25)</f>
        <v>409.5</v>
      </c>
      <c r="H19" s="122">
        <f>IF(OR(ISBLANK('MH01 (2)'!H25),ISERROR('MH01 (2)'!H25)),"",'MH01 (2)'!H25)</f>
        <v>992.25</v>
      </c>
      <c r="I19" s="122" t="str">
        <f>IF(OR(ISBLANK('MH01 (2)'!I25),ISERROR('MH01 (2)'!I25)),"",'MH01 (2)'!I25)</f>
        <v/>
      </c>
      <c r="J19" s="426" t="str">
        <f>IF(OR(ISBLANK('MH01 (2)'!J25),ISERROR('MH01 (2)'!J25)),"",'MH01 (2)'!J25)</f>
        <v/>
      </c>
      <c r="K19" s="459" t="str">
        <f>IF(OR(ISBLANK('MH01 (2)'!K25),ISERROR('MH01 (2)'!K25)),"",'MH01 (2)'!K25)</f>
        <v>Dexp</v>
      </c>
      <c r="L19" s="128"/>
      <c r="M19" s="459" t="str">
        <f>IF(OR(ISBLANK('MH01 (2)'!M25),ISERROR('MH01 (2)'!M25)),"",'MH01 (2)'!M25)</f>
        <v>=</v>
      </c>
      <c r="N19" s="460">
        <f>IF(OR(ISBLANK('MH01 (2)'!N25),ISERROR('MH01 (2)'!N25)),"",'MH01 (2)'!N25)</f>
        <v>0.28340348997585069</v>
      </c>
      <c r="O19" s="128" t="str">
        <f>IF(OR(ISBLANK('MH01 (2)'!O25),ISERROR('MH01 (2)'!O25)),"",'MH01 (2)'!O25)</f>
        <v/>
      </c>
      <c r="AD19" s="446"/>
      <c r="AE19" s="447"/>
      <c r="AF19" s="446"/>
      <c r="AG19" s="447"/>
      <c r="AH19" s="446"/>
      <c r="AI19" s="447"/>
      <c r="AJ19" s="446"/>
      <c r="AK19" s="447"/>
      <c r="AL19" s="446"/>
      <c r="AM19" s="447"/>
      <c r="AP19" s="461"/>
      <c r="AQ19" s="127"/>
      <c r="AR19" s="462"/>
      <c r="AS19" s="463"/>
      <c r="AT19" s="464"/>
      <c r="AW19" s="464"/>
    </row>
    <row r="20" spans="1:54" ht="12.75" customHeight="1">
      <c r="A20" s="433">
        <f>IF(OR(ISBLANK('MH01 (2)'!A26),ISERROR('MH01 (2)'!A26)),"",'MH01 (2)'!A26)</f>
        <v>14</v>
      </c>
      <c r="B20" s="434" t="str">
        <f>IF(OR(ISBLANK('MH01 (2)'!B26),ISERROR('MH01 (2)'!B26)),"",'MH01 (2)'!B26)</f>
        <v/>
      </c>
      <c r="C20" s="122">
        <f>IF(OR(ISBLANK('MH01 (2)'!C26),ISERROR('MH01 (2)'!C26)),"",'MH01 (2)'!C26)</f>
        <v>14</v>
      </c>
      <c r="D20" s="392">
        <f>'MH01'!C21</f>
        <v>34.200000000000003</v>
      </c>
      <c r="E20" s="392">
        <f>'MH01'!D21</f>
        <v>31.6</v>
      </c>
      <c r="F20" s="122">
        <f>IF(OR(ISBLANK('MH01 (2)'!F26),ISERROR('MH01 (2)'!F26)),"",'MH01 (2)'!F26)</f>
        <v>14</v>
      </c>
      <c r="G20" s="435">
        <f>IF(OR(ISBLANK('MH01 (2)'!G26),ISERROR('MH01 (2)'!G26)),"",'MH01 (2)'!G26)</f>
        <v>442.40000000000003</v>
      </c>
      <c r="H20" s="122">
        <f>IF(OR(ISBLANK('MH01 (2)'!H26),ISERROR('MH01 (2)'!H26)),"",'MH01 (2)'!H26)</f>
        <v>998.56000000000006</v>
      </c>
      <c r="I20" s="122" t="str">
        <f>IF(OR(ISBLANK('MH01 (2)'!I26),ISERROR('MH01 (2)'!I26)),"",'MH01 (2)'!I26)</f>
        <v/>
      </c>
      <c r="J20" s="426" t="str">
        <f>IF(OR(ISBLANK('MH01 (2)'!J26),ISERROR('MH01 (2)'!J26)),"",'MH01 (2)'!J26)</f>
        <v/>
      </c>
      <c r="K20" s="465" t="str">
        <f>IF(OR(ISBLANK('MH01 (2)'!K26),ISERROR('MH01 (2)'!K26)),"",'MH01 (2)'!K26)</f>
        <v>Significación:</v>
      </c>
      <c r="L20" s="128"/>
      <c r="M20" s="459"/>
      <c r="N20" s="445" t="str">
        <f>IF(OR(ISBLANK('MH01 (2)'!N26),ISERROR('MH01 (2)'!N26)),"",'MH01 (2)'!N26)</f>
        <v>P&gt;0.20</v>
      </c>
      <c r="O20" s="128" t="str">
        <f>IF(OR(ISBLANK('MH01 (2)'!O26),ISERROR('MH01 (2)'!O26)),"",'MH01 (2)'!O26)</f>
        <v/>
      </c>
      <c r="AD20" s="446"/>
      <c r="AE20" s="447"/>
      <c r="AF20" s="446"/>
      <c r="AG20" s="447"/>
      <c r="AH20" s="446"/>
      <c r="AI20" s="447"/>
      <c r="AJ20" s="446"/>
      <c r="AK20" s="447"/>
      <c r="AL20" s="446"/>
      <c r="AM20" s="447"/>
      <c r="AP20" s="461"/>
      <c r="AQ20" s="127"/>
      <c r="AR20" s="462"/>
      <c r="AS20" s="466"/>
      <c r="AT20" s="467"/>
      <c r="AW20" s="467"/>
    </row>
    <row r="21" spans="1:54" ht="12.75" customHeight="1">
      <c r="A21" s="433">
        <f>IF(OR(ISBLANK('MH01 (2)'!A27),ISERROR('MH01 (2)'!A27)),"",'MH01 (2)'!A27)</f>
        <v>15</v>
      </c>
      <c r="B21" s="434" t="str">
        <f>IF(OR(ISBLANK('MH01 (2)'!B27),ISERROR('MH01 (2)'!B27)),"",'MH01 (2)'!B27)</f>
        <v/>
      </c>
      <c r="C21" s="122">
        <f>IF(OR(ISBLANK('MH01 (2)'!C27),ISERROR('MH01 (2)'!C27)),"",'MH01 (2)'!C27)</f>
        <v>15</v>
      </c>
      <c r="D21" s="392">
        <f>'MH01'!C22</f>
        <v>29.2</v>
      </c>
      <c r="E21" s="392">
        <f>'MH01'!D22</f>
        <v>32.200000000000003</v>
      </c>
      <c r="F21" s="122">
        <f>IF(OR(ISBLANK('MH01 (2)'!F27),ISERROR('MH01 (2)'!F27)),"",'MH01 (2)'!F27)</f>
        <v>15</v>
      </c>
      <c r="G21" s="435">
        <f>IF(OR(ISBLANK('MH01 (2)'!G27),ISERROR('MH01 (2)'!G27)),"",'MH01 (2)'!G27)</f>
        <v>483.00000000000006</v>
      </c>
      <c r="H21" s="122">
        <f>IF(OR(ISBLANK('MH01 (2)'!H27),ISERROR('MH01 (2)'!H27)),"",'MH01 (2)'!H27)</f>
        <v>1036.8400000000001</v>
      </c>
      <c r="I21" s="122" t="str">
        <f>IF(OR(ISBLANK('MH01 (2)'!I27),ISERROR('MH01 (2)'!I27)),"",'MH01 (2)'!I27)</f>
        <v/>
      </c>
      <c r="J21" s="468" t="str">
        <f>IF(OR(ISBLANK('MH01 (2)'!J27),ISERROR('MH01 (2)'!J27)),"",'MH01 (2)'!J27)</f>
        <v/>
      </c>
      <c r="K21" s="528" t="str">
        <f>IF(OR(ISBLANK('MH01 (2)'!K27),ISERROR('MH01 (2)'!K27)),"",'MH01 (2)'!K27)</f>
        <v>No hay indicios para rechazar la hipótesis de normalidad</v>
      </c>
      <c r="L21" s="528" t="str">
        <f>IF(OR(ISBLANK('MH01 (2)'!L27),ISERROR('MH01 (2)'!L27)),"",'MH01 (2)'!L27)</f>
        <v/>
      </c>
      <c r="M21" s="528" t="str">
        <f>IF(OR(ISBLANK('MH01 (2)'!M27),ISERROR('MH01 (2)'!M27)),"",'MH01 (2)'!M27)</f>
        <v/>
      </c>
      <c r="N21" s="528" t="str">
        <f>IF(OR(ISBLANK('MH01 (2)'!N27),ISERROR('MH01 (2)'!N27)),"",'MH01 (2)'!N27)</f>
        <v/>
      </c>
      <c r="O21" s="146" t="str">
        <f>IF(OR(ISBLANK('MH01 (2)'!O27),ISERROR('MH01 (2)'!O27)),"",'MH01 (2)'!O27)</f>
        <v/>
      </c>
      <c r="AD21" s="446"/>
      <c r="AE21" s="447"/>
      <c r="AF21" s="446"/>
      <c r="AG21" s="447"/>
      <c r="AH21" s="446"/>
      <c r="AI21" s="447"/>
      <c r="AJ21" s="446"/>
      <c r="AK21" s="447"/>
      <c r="AL21" s="446"/>
      <c r="AM21" s="447"/>
      <c r="AP21" s="461"/>
      <c r="AQ21" s="127"/>
      <c r="AR21" s="462"/>
      <c r="AS21" s="466"/>
      <c r="AT21" s="467"/>
      <c r="AW21" s="467"/>
    </row>
    <row r="22" spans="1:54" ht="12.75" customHeight="1">
      <c r="A22" s="433">
        <f>IF(OR(ISBLANK('MH01 (2)'!A28),ISERROR('MH01 (2)'!A28)),"",'MH01 (2)'!A28)</f>
        <v>16</v>
      </c>
      <c r="B22" s="434" t="str">
        <f>IF(OR(ISBLANK('MH01 (2)'!B28),ISERROR('MH01 (2)'!B28)),"",'MH01 (2)'!B28)</f>
        <v/>
      </c>
      <c r="C22" s="122">
        <f>IF(OR(ISBLANK('MH01 (2)'!C28),ISERROR('MH01 (2)'!C28)),"",'MH01 (2)'!C28)</f>
        <v>16</v>
      </c>
      <c r="D22" s="392">
        <f>'MH01'!C23</f>
        <v>25.8</v>
      </c>
      <c r="E22" s="392">
        <f>'MH01'!D23</f>
        <v>32.799999999999997</v>
      </c>
      <c r="F22" s="122">
        <f>IF(OR(ISBLANK('MH01 (2)'!F28),ISERROR('MH01 (2)'!F28)),"",'MH01 (2)'!F28)</f>
        <v>16</v>
      </c>
      <c r="G22" s="435">
        <f>IF(OR(ISBLANK('MH01 (2)'!G28),ISERROR('MH01 (2)'!G28)),"",'MH01 (2)'!G28)</f>
        <v>524.79999999999995</v>
      </c>
      <c r="H22" s="122">
        <f>IF(OR(ISBLANK('MH01 (2)'!H28),ISERROR('MH01 (2)'!H28)),"",'MH01 (2)'!H28)</f>
        <v>1075.8399999999999</v>
      </c>
      <c r="I22" s="122" t="str">
        <f>IF(OR(ISBLANK('MH01 (2)'!I28),ISERROR('MH01 (2)'!I28)),"",'MH01 (2)'!I28)</f>
        <v/>
      </c>
      <c r="J22" s="468" t="str">
        <f>IF(OR(ISBLANK('MH01 (2)'!J28),ISERROR('MH01 (2)'!J28)),"",'MH01 (2)'!J28)</f>
        <v/>
      </c>
      <c r="K22" s="528" t="str">
        <f>IF(OR(ISBLANK('MH01 (2)'!K28),ISERROR('MH01 (2)'!K28)),"",'MH01 (2)'!K28)</f>
        <v/>
      </c>
      <c r="L22" s="528" t="str">
        <f>IF(OR(ISBLANK('MH01 (2)'!L28),ISERROR('MH01 (2)'!L28)),"",'MH01 (2)'!L28)</f>
        <v/>
      </c>
      <c r="M22" s="528" t="str">
        <f>IF(OR(ISBLANK('MH01 (2)'!M28),ISERROR('MH01 (2)'!M28)),"",'MH01 (2)'!M28)</f>
        <v/>
      </c>
      <c r="N22" s="528" t="str">
        <f>IF(OR(ISBLANK('MH01 (2)'!N28),ISERROR('MH01 (2)'!N28)),"",'MH01 (2)'!N28)</f>
        <v/>
      </c>
      <c r="O22" s="146" t="str">
        <f>IF(OR(ISBLANK('MH01 (2)'!O28),ISERROR('MH01 (2)'!O28)),"",'MH01 (2)'!O28)</f>
        <v/>
      </c>
      <c r="AD22" s="446"/>
      <c r="AE22" s="447"/>
      <c r="AF22" s="446"/>
      <c r="AG22" s="447"/>
      <c r="AH22" s="446"/>
      <c r="AI22" s="447"/>
      <c r="AJ22" s="446"/>
      <c r="AK22" s="447"/>
      <c r="AL22" s="446"/>
      <c r="AM22" s="447"/>
      <c r="AP22" s="461"/>
      <c r="AQ22" s="127"/>
      <c r="AR22" s="462"/>
      <c r="AS22" s="466"/>
      <c r="AT22" s="467"/>
      <c r="AW22" s="467"/>
    </row>
    <row r="23" spans="1:54" ht="12.75" customHeight="1">
      <c r="A23" s="433">
        <f>IF(OR(ISBLANK('MH01 (2)'!A29),ISERROR('MH01 (2)'!A29)),"",'MH01 (2)'!A29)</f>
        <v>17</v>
      </c>
      <c r="B23" s="434" t="str">
        <f>IF(OR(ISBLANK('MH01 (2)'!B29),ISERROR('MH01 (2)'!B29)),"",'MH01 (2)'!B29)</f>
        <v/>
      </c>
      <c r="C23" s="122">
        <f>IF(OR(ISBLANK('MH01 (2)'!C29),ISERROR('MH01 (2)'!C29)),"",'MH01 (2)'!C29)</f>
        <v>17</v>
      </c>
      <c r="D23" s="392">
        <f>'MH01'!C24</f>
        <v>34.4</v>
      </c>
      <c r="E23" s="392">
        <f>'MH01'!D24</f>
        <v>32.799999999999997</v>
      </c>
      <c r="F23" s="122">
        <f>IF(OR(ISBLANK('MH01 (2)'!F29),ISERROR('MH01 (2)'!F29)),"",'MH01 (2)'!F29)</f>
        <v>17</v>
      </c>
      <c r="G23" s="435">
        <f>IF(OR(ISBLANK('MH01 (2)'!G29),ISERROR('MH01 (2)'!G29)),"",'MH01 (2)'!G29)</f>
        <v>557.59999999999991</v>
      </c>
      <c r="H23" s="122">
        <f>IF(OR(ISBLANK('MH01 (2)'!H29),ISERROR('MH01 (2)'!H29)),"",'MH01 (2)'!H29)</f>
        <v>1075.8399999999999</v>
      </c>
      <c r="I23" s="122" t="str">
        <f>IF(OR(ISBLANK('MH01 (2)'!I29),ISERROR('MH01 (2)'!I29)),"",'MH01 (2)'!I29)</f>
        <v/>
      </c>
      <c r="J23" s="468" t="str">
        <f>IF(OR(ISBLANK('MH01 (2)'!J29),ISERROR('MH01 (2)'!J29)),"",'MH01 (2)'!J29)</f>
        <v/>
      </c>
      <c r="K23" s="529" t="str">
        <f>IF(OR(ISBLANK('MH01 (2)'!K29),ISERROR('MH01 (2)'!K29)),"",'MH01 (2)'!K29)</f>
        <v/>
      </c>
      <c r="L23" s="529" t="str">
        <f>IF(OR(ISBLANK('MH01 (2)'!L29),ISERROR('MH01 (2)'!L29)),"",'MH01 (2)'!L29)</f>
        <v/>
      </c>
      <c r="M23" s="529" t="str">
        <f>IF(OR(ISBLANK('MH01 (2)'!M29),ISERROR('MH01 (2)'!M29)),"",'MH01 (2)'!M29)</f>
        <v/>
      </c>
      <c r="N23" s="529" t="str">
        <f>IF(OR(ISBLANK('MH01 (2)'!N29),ISERROR('MH01 (2)'!N29)),"",'MH01 (2)'!N29)</f>
        <v/>
      </c>
      <c r="O23" s="160" t="str">
        <f>IF(OR(ISBLANK('MH01 (2)'!O29),ISERROR('MH01 (2)'!O29)),"",'MH01 (2)'!O29)</f>
        <v/>
      </c>
      <c r="AD23" s="446"/>
      <c r="AE23" s="447"/>
      <c r="AF23" s="446"/>
      <c r="AG23" s="447"/>
      <c r="AH23" s="446"/>
      <c r="AI23" s="447"/>
      <c r="AJ23" s="446"/>
      <c r="AK23" s="447"/>
      <c r="AL23" s="446"/>
      <c r="AM23" s="447"/>
      <c r="AP23" s="461"/>
      <c r="AQ23" s="127"/>
      <c r="AR23" s="462"/>
      <c r="AS23" s="466"/>
      <c r="AT23" s="467"/>
      <c r="AW23" s="467"/>
    </row>
    <row r="24" spans="1:54" ht="12.75" customHeight="1">
      <c r="A24" s="433">
        <f>IF(OR(ISBLANK('MH01 (2)'!A30),ISERROR('MH01 (2)'!A30)),"",'MH01 (2)'!A30)</f>
        <v>18</v>
      </c>
      <c r="B24" s="434" t="str">
        <f>IF(OR(ISBLANK('MH01 (2)'!B30),ISERROR('MH01 (2)'!B30)),"",'MH01 (2)'!B30)</f>
        <v/>
      </c>
      <c r="C24" s="122">
        <f>IF(OR(ISBLANK('MH01 (2)'!C30),ISERROR('MH01 (2)'!C30)),"",'MH01 (2)'!C30)</f>
        <v>18</v>
      </c>
      <c r="D24" s="392">
        <f>'MH01'!C25</f>
        <v>28.4</v>
      </c>
      <c r="E24" s="392">
        <f>'MH01'!D25</f>
        <v>34.200000000000003</v>
      </c>
      <c r="F24" s="122">
        <f>IF(OR(ISBLANK('MH01 (2)'!F30),ISERROR('MH01 (2)'!F30)),"",'MH01 (2)'!F30)</f>
        <v>18</v>
      </c>
      <c r="G24" s="435">
        <f>IF(OR(ISBLANK('MH01 (2)'!G30),ISERROR('MH01 (2)'!G30)),"",'MH01 (2)'!G30)</f>
        <v>615.6</v>
      </c>
      <c r="H24" s="122">
        <f>IF(OR(ISBLANK('MH01 (2)'!H30),ISERROR('MH01 (2)'!H30)),"",'MH01 (2)'!H30)</f>
        <v>1169.6400000000001</v>
      </c>
      <c r="I24" s="122" t="str">
        <f>IF(OR(ISBLANK('MH01 (2)'!I30),ISERROR('MH01 (2)'!I30)),"",'MH01 (2)'!I30)</f>
        <v/>
      </c>
      <c r="J24" s="146" t="str">
        <f>IF(OR(ISBLANK('MH01 (2)'!J30),ISERROR('MH01 (2)'!J30)),"",'MH01 (2)'!J30)</f>
        <v/>
      </c>
      <c r="K24" s="122" t="str">
        <f>IF(OR(ISBLANK('MH01 (2)'!K30),ISERROR('MH01 (2)'!K30)),"",'MH01 (2)'!K30)</f>
        <v/>
      </c>
      <c r="L24" s="122" t="str">
        <f>IF(OR(ISBLANK('MH01 (2)'!L30),ISERROR('MH01 (2)'!L30)),"",'MH01 (2)'!L30)</f>
        <v/>
      </c>
      <c r="M24" s="122" t="str">
        <f>IF(OR(ISBLANK('MH01 (2)'!M30),ISERROR('MH01 (2)'!M30)),"",'MH01 (2)'!M30)</f>
        <v/>
      </c>
      <c r="N24" s="122" t="str">
        <f>IF(OR(ISBLANK('MH01 (2)'!N30),ISERROR('MH01 (2)'!N30)),"",'MH01 (2)'!N30)</f>
        <v/>
      </c>
      <c r="O24" s="122" t="str">
        <f>IF(OR(ISBLANK('MH01 (2)'!O30),ISERROR('MH01 (2)'!O30)),"",'MH01 (2)'!O30)</f>
        <v/>
      </c>
      <c r="AD24" s="446"/>
      <c r="AE24" s="447"/>
      <c r="AF24" s="446"/>
      <c r="AG24" s="447"/>
      <c r="AH24" s="446"/>
      <c r="AI24" s="447"/>
      <c r="AJ24" s="446"/>
      <c r="AK24" s="447"/>
      <c r="AL24" s="446"/>
      <c r="AM24" s="447"/>
      <c r="AP24" s="461"/>
      <c r="AQ24" s="127"/>
      <c r="AR24" s="469"/>
      <c r="AS24" s="466"/>
      <c r="AT24" s="467"/>
      <c r="AW24" s="467"/>
    </row>
    <row r="25" spans="1:54" ht="12.75" customHeight="1">
      <c r="A25" s="433">
        <f>IF(OR(ISBLANK('MH01 (2)'!A31),ISERROR('MH01 (2)'!A31)),"",'MH01 (2)'!A31)</f>
        <v>19</v>
      </c>
      <c r="B25" s="434" t="str">
        <f>IF(OR(ISBLANK('MH01 (2)'!B31),ISERROR('MH01 (2)'!B31)),"",'MH01 (2)'!B31)</f>
        <v/>
      </c>
      <c r="C25" s="122">
        <f>IF(OR(ISBLANK('MH01 (2)'!C31),ISERROR('MH01 (2)'!C31)),"",'MH01 (2)'!C31)</f>
        <v>19</v>
      </c>
      <c r="D25" s="392">
        <f>'MH01'!C26</f>
        <v>24.8</v>
      </c>
      <c r="E25" s="392">
        <f>'MH01'!D26</f>
        <v>34.4</v>
      </c>
      <c r="F25" s="122">
        <f>IF(OR(ISBLANK('MH01 (2)'!F31),ISERROR('MH01 (2)'!F31)),"",'MH01 (2)'!F31)</f>
        <v>19</v>
      </c>
      <c r="G25" s="435">
        <f>IF(OR(ISBLANK('MH01 (2)'!G31),ISERROR('MH01 (2)'!G31)),"",'MH01 (2)'!G31)</f>
        <v>653.6</v>
      </c>
      <c r="H25" s="122">
        <f>IF(OR(ISBLANK('MH01 (2)'!H31),ISERROR('MH01 (2)'!H31)),"",'MH01 (2)'!H31)</f>
        <v>1183.3599999999999</v>
      </c>
      <c r="I25" s="122" t="str">
        <f>IF(OR(ISBLANK('MH01 (2)'!I31),ISERROR('MH01 (2)'!I31)),"",'MH01 (2)'!I31)</f>
        <v/>
      </c>
      <c r="J25" s="146" t="str">
        <f>IF(OR(ISBLANK('MH01 (2)'!J31),ISERROR('MH01 (2)'!J31)),"",'MH01 (2)'!J31)</f>
        <v/>
      </c>
      <c r="K25" s="122" t="str">
        <f>IF(OR(ISBLANK('MH01 (2)'!K31),ISERROR('MH01 (2)'!K31)),"",'MH01 (2)'!K31)</f>
        <v/>
      </c>
      <c r="L25" s="122" t="str">
        <f>IF(OR(ISBLANK('MH01 (2)'!L31),ISERROR('MH01 (2)'!L31)),"",'MH01 (2)'!L31)</f>
        <v/>
      </c>
      <c r="M25" s="122" t="str">
        <f>IF(OR(ISBLANK('MH01 (2)'!M31),ISERROR('MH01 (2)'!M31)),"",'MH01 (2)'!M31)</f>
        <v/>
      </c>
      <c r="N25" s="122" t="str">
        <f>IF(OR(ISBLANK('MH01 (2)'!N31),ISERROR('MH01 (2)'!N31)),"",'MH01 (2)'!N31)</f>
        <v/>
      </c>
      <c r="O25" s="122" t="str">
        <f>IF(OR(ISBLANK('MH01 (2)'!O31),ISERROR('MH01 (2)'!O31)),"",'MH01 (2)'!O31)</f>
        <v/>
      </c>
      <c r="AD25" s="446"/>
      <c r="AE25" s="447"/>
      <c r="AF25" s="446"/>
      <c r="AG25" s="447"/>
      <c r="AH25" s="446"/>
      <c r="AI25" s="447"/>
      <c r="AJ25" s="446"/>
      <c r="AK25" s="447"/>
      <c r="AL25" s="446"/>
      <c r="AM25" s="447"/>
    </row>
    <row r="26" spans="1:54" ht="12.75" customHeight="1">
      <c r="A26" s="433">
        <f>IF(OR(ISBLANK('MH01 (2)'!A32),ISERROR('MH01 (2)'!A32)),"",'MH01 (2)'!A32)</f>
        <v>20</v>
      </c>
      <c r="B26" s="434" t="str">
        <f>IF(OR(ISBLANK('MH01 (2)'!B32),ISERROR('MH01 (2)'!B32)),"",'MH01 (2)'!B32)</f>
        <v/>
      </c>
      <c r="C26" s="122">
        <f>IF(OR(ISBLANK('MH01 (2)'!C32),ISERROR('MH01 (2)'!C32)),"",'MH01 (2)'!C32)</f>
        <v>20</v>
      </c>
      <c r="D26" s="392">
        <f>'MH01'!C27</f>
        <v>41.5</v>
      </c>
      <c r="E26" s="392">
        <f>'MH01'!D27</f>
        <v>37.5</v>
      </c>
      <c r="F26" s="122">
        <f>IF(OR(ISBLANK('MH01 (2)'!F32),ISERROR('MH01 (2)'!F32)),"",'MH01 (2)'!F32)</f>
        <v>20</v>
      </c>
      <c r="G26" s="435">
        <f>IF(OR(ISBLANK('MH01 (2)'!G32),ISERROR('MH01 (2)'!G32)),"",'MH01 (2)'!G32)</f>
        <v>750</v>
      </c>
      <c r="H26" s="122">
        <f>IF(OR(ISBLANK('MH01 (2)'!H32),ISERROR('MH01 (2)'!H32)),"",'MH01 (2)'!H32)</f>
        <v>1406.25</v>
      </c>
      <c r="I26" s="122" t="str">
        <f>IF(OR(ISBLANK('MH01 (2)'!I32),ISERROR('MH01 (2)'!I32)),"",'MH01 (2)'!I32)</f>
        <v/>
      </c>
      <c r="J26" s="146" t="str">
        <f>IF(OR(ISBLANK('MH01 (2)'!J32),ISERROR('MH01 (2)'!J32)),"",'MH01 (2)'!J32)</f>
        <v/>
      </c>
      <c r="K26" s="122" t="str">
        <f>IF(OR(ISBLANK('MH01 (2)'!K32),ISERROR('MH01 (2)'!K32)),"",'MH01 (2)'!K32)</f>
        <v/>
      </c>
      <c r="L26" s="122" t="str">
        <f>IF(OR(ISBLANK('MH01 (2)'!L32),ISERROR('MH01 (2)'!L32)),"",'MH01 (2)'!L32)</f>
        <v/>
      </c>
      <c r="M26" s="122" t="str">
        <f>IF(OR(ISBLANK('MH01 (2)'!M32),ISERROR('MH01 (2)'!M32)),"",'MH01 (2)'!M32)</f>
        <v/>
      </c>
      <c r="N26" s="122" t="str">
        <f>IF(OR(ISBLANK('MH01 (2)'!N32),ISERROR('MH01 (2)'!N32)),"",'MH01 (2)'!N32)</f>
        <v/>
      </c>
      <c r="O26" s="122" t="str">
        <f>IF(OR(ISBLANK('MH01 (2)'!O32),ISERROR('MH01 (2)'!O32)),"",'MH01 (2)'!O32)</f>
        <v/>
      </c>
      <c r="AD26" s="446"/>
      <c r="AE26" s="447"/>
      <c r="AF26" s="446"/>
      <c r="AG26" s="447"/>
      <c r="AH26" s="446"/>
      <c r="AI26" s="447"/>
      <c r="AJ26" s="446"/>
      <c r="AK26" s="447"/>
      <c r="AL26" s="446"/>
      <c r="AM26" s="447"/>
      <c r="AO26" s="188"/>
      <c r="AP26" s="160"/>
      <c r="AQ26" s="160"/>
      <c r="AR26" s="160"/>
      <c r="AS26" s="160"/>
      <c r="AT26" s="160"/>
    </row>
    <row r="27" spans="1:54" ht="12.75" customHeight="1">
      <c r="A27" s="433">
        <f>IF(OR(ISBLANK('MH01 (2)'!A33),ISERROR('MH01 (2)'!A33)),"",'MH01 (2)'!A33)</f>
        <v>21</v>
      </c>
      <c r="B27" s="434" t="str">
        <f>IF(OR(ISBLANK('MH01 (2)'!B33),ISERROR('MH01 (2)'!B33)),"",'MH01 (2)'!B33)</f>
        <v/>
      </c>
      <c r="C27" s="122">
        <f>IF(OR(ISBLANK('MH01 (2)'!C33),ISERROR('MH01 (2)'!C33)),"",'MH01 (2)'!C33)</f>
        <v>21</v>
      </c>
      <c r="D27" s="392">
        <f>'MH01'!C28</f>
        <v>32.200000000000003</v>
      </c>
      <c r="E27" s="392">
        <f>'MH01'!D28</f>
        <v>37.6</v>
      </c>
      <c r="F27" s="122">
        <f>IF(OR(ISBLANK('MH01 (2)'!F33),ISERROR('MH01 (2)'!F33)),"",'MH01 (2)'!F33)</f>
        <v>21</v>
      </c>
      <c r="G27" s="435">
        <f>IF(OR(ISBLANK('MH01 (2)'!G33),ISERROR('MH01 (2)'!G33)),"",'MH01 (2)'!G33)</f>
        <v>789.6</v>
      </c>
      <c r="H27" s="122">
        <f>IF(OR(ISBLANK('MH01 (2)'!H33),ISERROR('MH01 (2)'!H33)),"",'MH01 (2)'!H33)</f>
        <v>1413.7600000000002</v>
      </c>
      <c r="I27" s="122" t="str">
        <f>IF(OR(ISBLANK('MH01 (2)'!I33),ISERROR('MH01 (2)'!I33)),"",'MH01 (2)'!I33)</f>
        <v/>
      </c>
      <c r="J27" s="146" t="str">
        <f>IF(OR(ISBLANK('MH01 (2)'!J33),ISERROR('MH01 (2)'!J33)),"",'MH01 (2)'!J33)</f>
        <v/>
      </c>
      <c r="K27" s="122" t="str">
        <f>IF(OR(ISBLANK('MH01 (2)'!K33),ISERROR('MH01 (2)'!K33)),"",'MH01 (2)'!K33)</f>
        <v/>
      </c>
      <c r="L27" s="122" t="str">
        <f>IF(OR(ISBLANK('MH01 (2)'!L33),ISERROR('MH01 (2)'!L33)),"",'MH01 (2)'!L33)</f>
        <v/>
      </c>
      <c r="M27" s="122" t="str">
        <f>IF(OR(ISBLANK('MH01 (2)'!M33),ISERROR('MH01 (2)'!M33)),"",'MH01 (2)'!M33)</f>
        <v/>
      </c>
      <c r="N27" s="122" t="str">
        <f>IF(OR(ISBLANK('MH01 (2)'!N33),ISERROR('MH01 (2)'!N33)),"",'MH01 (2)'!N33)</f>
        <v/>
      </c>
      <c r="O27" s="122" t="str">
        <f>IF(OR(ISBLANK('MH01 (2)'!O33),ISERROR('MH01 (2)'!O33)),"",'MH01 (2)'!O33)</f>
        <v/>
      </c>
      <c r="AD27" s="446"/>
      <c r="AE27" s="447"/>
      <c r="AF27" s="446"/>
      <c r="AG27" s="447"/>
      <c r="AH27" s="446"/>
      <c r="AI27" s="447"/>
      <c r="AJ27" s="446"/>
      <c r="AK27" s="447"/>
      <c r="AL27" s="446"/>
      <c r="AM27" s="447"/>
    </row>
    <row r="28" spans="1:54" ht="12.75" customHeight="1">
      <c r="A28" s="433">
        <f>IF(OR(ISBLANK('MH01 (2)'!A34),ISERROR('MH01 (2)'!A34)),"",'MH01 (2)'!A34)</f>
        <v>22</v>
      </c>
      <c r="B28" s="434" t="str">
        <f>IF(OR(ISBLANK('MH01 (2)'!B34),ISERROR('MH01 (2)'!B34)),"",'MH01 (2)'!B34)</f>
        <v/>
      </c>
      <c r="C28" s="122">
        <f>IF(OR(ISBLANK('MH01 (2)'!C34),ISERROR('MH01 (2)'!C34)),"",'MH01 (2)'!C34)</f>
        <v>22</v>
      </c>
      <c r="D28" s="392">
        <f>'MH01'!C29</f>
        <v>25.1</v>
      </c>
      <c r="E28" s="392">
        <f>'MH01'!D29</f>
        <v>41.5</v>
      </c>
      <c r="F28" s="122">
        <f>IF(OR(ISBLANK('MH01 (2)'!F34),ISERROR('MH01 (2)'!F34)),"",'MH01 (2)'!F34)</f>
        <v>22</v>
      </c>
      <c r="G28" s="435">
        <f>IF(OR(ISBLANK('MH01 (2)'!G34),ISERROR('MH01 (2)'!G34)),"",'MH01 (2)'!G34)</f>
        <v>913</v>
      </c>
      <c r="H28" s="122">
        <f>IF(OR(ISBLANK('MH01 (2)'!H34),ISERROR('MH01 (2)'!H34)),"",'MH01 (2)'!H34)</f>
        <v>1722.25</v>
      </c>
      <c r="I28" s="122" t="str">
        <f>IF(OR(ISBLANK('MH01 (2)'!I34),ISERROR('MH01 (2)'!I34)),"",'MH01 (2)'!I34)</f>
        <v/>
      </c>
      <c r="J28" s="146" t="str">
        <f>IF(OR(ISBLANK('MH01 (2)'!J34),ISERROR('MH01 (2)'!J34)),"",'MH01 (2)'!J34)</f>
        <v/>
      </c>
      <c r="K28" s="122" t="str">
        <f>IF(OR(ISBLANK('MH01 (2)'!K34),ISERROR('MH01 (2)'!K34)),"",'MH01 (2)'!K34)</f>
        <v/>
      </c>
      <c r="L28" s="122" t="str">
        <f>IF(OR(ISBLANK('MH01 (2)'!L34),ISERROR('MH01 (2)'!L34)),"",'MH01 (2)'!L34)</f>
        <v/>
      </c>
      <c r="M28" s="122" t="str">
        <f>IF(OR(ISBLANK('MH01 (2)'!M34),ISERROR('MH01 (2)'!M34)),"",'MH01 (2)'!M34)</f>
        <v/>
      </c>
      <c r="N28" s="122" t="str">
        <f>IF(OR(ISBLANK('MH01 (2)'!N34),ISERROR('MH01 (2)'!N34)),"",'MH01 (2)'!N34)</f>
        <v/>
      </c>
      <c r="O28" s="122" t="str">
        <f>IF(OR(ISBLANK('MH01 (2)'!O34),ISERROR('MH01 (2)'!O34)),"",'MH01 (2)'!O34)</f>
        <v/>
      </c>
      <c r="AD28" s="446"/>
      <c r="AE28" s="447"/>
      <c r="AF28" s="446"/>
      <c r="AG28" s="447"/>
      <c r="AH28" s="446"/>
      <c r="AI28" s="447"/>
      <c r="AJ28" s="446"/>
      <c r="AK28" s="447"/>
      <c r="AL28" s="446"/>
      <c r="AM28" s="447"/>
    </row>
    <row r="29" spans="1:54" ht="12.75" customHeight="1">
      <c r="A29" s="433">
        <f>IF(OR(ISBLANK('MH01 (2)'!A35),ISERROR('MH01 (2)'!A35)),"",'MH01 (2)'!A35)</f>
        <v>23</v>
      </c>
      <c r="B29" s="434" t="str">
        <f>IF(OR(ISBLANK('MH01 (2)'!B35),ISERROR('MH01 (2)'!B35)),"",'MH01 (2)'!B35)</f>
        <v/>
      </c>
      <c r="C29" s="122" t="str">
        <f>IF(OR(ISBLANK('MH01 (2)'!C35),ISERROR('MH01 (2)'!C35)),"",'MH01 (2)'!C35)</f>
        <v/>
      </c>
      <c r="D29" s="392" t="str">
        <f>'MH01'!C30</f>
        <v/>
      </c>
      <c r="E29" s="392" t="str">
        <f>'MH01'!D30</f>
        <v/>
      </c>
      <c r="F29" s="122" t="str">
        <f>IF(OR(ISBLANK('MH01 (2)'!F35),ISERROR('MH01 (2)'!F35)),"",'MH01 (2)'!F35)</f>
        <v/>
      </c>
      <c r="G29" s="435" t="str">
        <f>IF(OR(ISBLANK('MH01 (2)'!G35),ISERROR('MH01 (2)'!G35)),"",'MH01 (2)'!G35)</f>
        <v/>
      </c>
      <c r="H29" s="122" t="str">
        <f>IF(OR(ISBLANK('MH01 (2)'!H35),ISERROR('MH01 (2)'!H35)),"",'MH01 (2)'!H35)</f>
        <v/>
      </c>
      <c r="I29" s="122" t="str">
        <f>IF(OR(ISBLANK('MH01 (2)'!I35),ISERROR('MH01 (2)'!I35)),"",'MH01 (2)'!I35)</f>
        <v/>
      </c>
      <c r="J29" s="146" t="str">
        <f>IF(OR(ISBLANK('MH01 (2)'!J35),ISERROR('MH01 (2)'!J35)),"",'MH01 (2)'!J35)</f>
        <v/>
      </c>
      <c r="K29" s="122" t="str">
        <f>IF(OR(ISBLANK('MH01 (2)'!K35),ISERROR('MH01 (2)'!K35)),"",'MH01 (2)'!K35)</f>
        <v/>
      </c>
      <c r="L29" s="122" t="str">
        <f>IF(OR(ISBLANK('MH01 (2)'!L35),ISERROR('MH01 (2)'!L35)),"",'MH01 (2)'!L35)</f>
        <v/>
      </c>
      <c r="M29" s="122" t="str">
        <f>IF(OR(ISBLANK('MH01 (2)'!M35),ISERROR('MH01 (2)'!M35)),"",'MH01 (2)'!M35)</f>
        <v/>
      </c>
      <c r="N29" s="122" t="str">
        <f>IF(OR(ISBLANK('MH01 (2)'!N35),ISERROR('MH01 (2)'!N35)),"",'MH01 (2)'!N35)</f>
        <v/>
      </c>
      <c r="O29" s="122" t="str">
        <f>IF(OR(ISBLANK('MH01 (2)'!O35),ISERROR('MH01 (2)'!O35)),"",'MH01 (2)'!O35)</f>
        <v/>
      </c>
      <c r="AD29" s="446"/>
      <c r="AE29" s="447"/>
      <c r="AF29" s="446"/>
      <c r="AG29" s="447"/>
      <c r="AH29" s="446"/>
      <c r="AI29" s="447"/>
      <c r="AJ29" s="446"/>
      <c r="AK29" s="447"/>
      <c r="AL29" s="446"/>
      <c r="AM29" s="447"/>
      <c r="AO29" s="188"/>
    </row>
    <row r="30" spans="1:54" ht="12.75" customHeight="1">
      <c r="A30" s="433">
        <f>IF(OR(ISBLANK('MH01 (2)'!A36),ISERROR('MH01 (2)'!A36)),"",'MH01 (2)'!A36)</f>
        <v>24</v>
      </c>
      <c r="B30" s="434" t="str">
        <f>IF(OR(ISBLANK('MH01 (2)'!B36),ISERROR('MH01 (2)'!B36)),"",'MH01 (2)'!B36)</f>
        <v/>
      </c>
      <c r="C30" s="122" t="str">
        <f>IF(OR(ISBLANK('MH01 (2)'!C36),ISERROR('MH01 (2)'!C36)),"",'MH01 (2)'!C36)</f>
        <v/>
      </c>
      <c r="D30" s="392" t="str">
        <f>'MH01'!C31</f>
        <v/>
      </c>
      <c r="E30" s="392" t="str">
        <f>'MH01'!D31</f>
        <v/>
      </c>
      <c r="F30" s="122" t="str">
        <f>IF(OR(ISBLANK('MH01 (2)'!F36),ISERROR('MH01 (2)'!F36)),"",'MH01 (2)'!F36)</f>
        <v/>
      </c>
      <c r="G30" s="435" t="str">
        <f>IF(OR(ISBLANK('MH01 (2)'!G36),ISERROR('MH01 (2)'!G36)),"",'MH01 (2)'!G36)</f>
        <v/>
      </c>
      <c r="H30" s="122" t="str">
        <f>IF(OR(ISBLANK('MH01 (2)'!H36),ISERROR('MH01 (2)'!H36)),"",'MH01 (2)'!H36)</f>
        <v/>
      </c>
      <c r="I30" s="122" t="str">
        <f>IF(OR(ISBLANK('MH01 (2)'!I36),ISERROR('MH01 (2)'!I36)),"",'MH01 (2)'!I36)</f>
        <v/>
      </c>
      <c r="J30" s="146" t="str">
        <f>IF(OR(ISBLANK('MH01 (2)'!J36),ISERROR('MH01 (2)'!J36)),"",'MH01 (2)'!J36)</f>
        <v/>
      </c>
      <c r="K30" s="122" t="str">
        <f>IF(OR(ISBLANK('MH01 (2)'!K36),ISERROR('MH01 (2)'!K36)),"",'MH01 (2)'!K36)</f>
        <v/>
      </c>
      <c r="L30" s="122" t="str">
        <f>IF(OR(ISBLANK('MH01 (2)'!L36),ISERROR('MH01 (2)'!L36)),"",'MH01 (2)'!L36)</f>
        <v/>
      </c>
      <c r="M30" s="122" t="str">
        <f>IF(OR(ISBLANK('MH01 (2)'!M36),ISERROR('MH01 (2)'!M36)),"",'MH01 (2)'!M36)</f>
        <v/>
      </c>
      <c r="N30" s="122" t="str">
        <f>IF(OR(ISBLANK('MH01 (2)'!N36),ISERROR('MH01 (2)'!N36)),"",'MH01 (2)'!N36)</f>
        <v/>
      </c>
      <c r="O30" s="122" t="str">
        <f>IF(OR(ISBLANK('MH01 (2)'!O36),ISERROR('MH01 (2)'!O36)),"",'MH01 (2)'!O36)</f>
        <v/>
      </c>
      <c r="AD30" s="446"/>
      <c r="AE30" s="447"/>
      <c r="AF30" s="446"/>
      <c r="AG30" s="447"/>
      <c r="AH30" s="446"/>
      <c r="AI30" s="447"/>
      <c r="AJ30" s="446"/>
      <c r="AK30" s="447"/>
      <c r="AL30" s="446"/>
      <c r="AM30" s="447"/>
    </row>
    <row r="31" spans="1:54" ht="12.75" customHeight="1">
      <c r="A31" s="433">
        <f>IF(OR(ISBLANK('MH01 (2)'!A37),ISERROR('MH01 (2)'!A37)),"",'MH01 (2)'!A37)</f>
        <v>25</v>
      </c>
      <c r="B31" s="434" t="str">
        <f>IF(OR(ISBLANK('MH01 (2)'!B37),ISERROR('MH01 (2)'!B37)),"",'MH01 (2)'!B37)</f>
        <v/>
      </c>
      <c r="C31" s="122" t="str">
        <f>IF(OR(ISBLANK('MH01 (2)'!C37),ISERROR('MH01 (2)'!C37)),"",'MH01 (2)'!C37)</f>
        <v/>
      </c>
      <c r="D31" s="392" t="str">
        <f>'MH01'!C32</f>
        <v/>
      </c>
      <c r="E31" s="392" t="str">
        <f>'MH01'!D32</f>
        <v/>
      </c>
      <c r="F31" s="122" t="str">
        <f>IF(OR(ISBLANK('MH01 (2)'!F37),ISERROR('MH01 (2)'!F37)),"",'MH01 (2)'!F37)</f>
        <v/>
      </c>
      <c r="G31" s="435" t="str">
        <f>IF(OR(ISBLANK('MH01 (2)'!G37),ISERROR('MH01 (2)'!G37)),"",'MH01 (2)'!G37)</f>
        <v/>
      </c>
      <c r="H31" s="122" t="str">
        <f>IF(OR(ISBLANK('MH01 (2)'!H37),ISERROR('MH01 (2)'!H37)),"",'MH01 (2)'!H37)</f>
        <v/>
      </c>
      <c r="I31" s="122" t="str">
        <f>IF(OR(ISBLANK('MH01 (2)'!I37),ISERROR('MH01 (2)'!I37)),"",'MH01 (2)'!I37)</f>
        <v/>
      </c>
      <c r="J31" s="146" t="str">
        <f>IF(OR(ISBLANK('MH01 (2)'!J37),ISERROR('MH01 (2)'!J37)),"",'MH01 (2)'!J37)</f>
        <v/>
      </c>
      <c r="K31" s="122" t="str">
        <f>IF(OR(ISBLANK('MH01 (2)'!K37),ISERROR('MH01 (2)'!K37)),"",'MH01 (2)'!K37)</f>
        <v/>
      </c>
      <c r="L31" s="122" t="str">
        <f>IF(OR(ISBLANK('MH01 (2)'!L37),ISERROR('MH01 (2)'!L37)),"",'MH01 (2)'!L37)</f>
        <v/>
      </c>
      <c r="M31" s="122" t="str">
        <f>IF(OR(ISBLANK('MH01 (2)'!M37),ISERROR('MH01 (2)'!M37)),"",'MH01 (2)'!M37)</f>
        <v/>
      </c>
      <c r="N31" s="122" t="str">
        <f>IF(OR(ISBLANK('MH01 (2)'!N37),ISERROR('MH01 (2)'!N37)),"",'MH01 (2)'!N37)</f>
        <v/>
      </c>
      <c r="O31" s="122" t="str">
        <f>IF(OR(ISBLANK('MH01 (2)'!O37),ISERROR('MH01 (2)'!O37)),"",'MH01 (2)'!O37)</f>
        <v/>
      </c>
      <c r="AD31" s="446"/>
      <c r="AE31" s="447"/>
      <c r="AF31" s="446"/>
      <c r="AG31" s="447"/>
      <c r="AH31" s="446"/>
      <c r="AI31" s="447"/>
      <c r="AJ31" s="446"/>
      <c r="AK31" s="447"/>
      <c r="AL31" s="446"/>
      <c r="AM31" s="447"/>
    </row>
    <row r="32" spans="1:54" ht="12.75" customHeight="1">
      <c r="A32" s="433">
        <f>IF(OR(ISBLANK('MH01 (2)'!A38),ISERROR('MH01 (2)'!A38)),"",'MH01 (2)'!A38)</f>
        <v>26</v>
      </c>
      <c r="B32" s="434" t="str">
        <f>IF(OR(ISBLANK('MH01 (2)'!B38),ISERROR('MH01 (2)'!B38)),"",'MH01 (2)'!B38)</f>
        <v/>
      </c>
      <c r="C32" s="122" t="str">
        <f>IF(OR(ISBLANK('MH01 (2)'!C38),ISERROR('MH01 (2)'!C38)),"",'MH01 (2)'!C38)</f>
        <v/>
      </c>
      <c r="D32" s="392" t="str">
        <f>'MH01'!C33</f>
        <v/>
      </c>
      <c r="E32" s="392" t="str">
        <f>'MH01'!D33</f>
        <v/>
      </c>
      <c r="F32" s="122" t="str">
        <f>IF(OR(ISBLANK('MH01 (2)'!F38),ISERROR('MH01 (2)'!F38)),"",'MH01 (2)'!F38)</f>
        <v/>
      </c>
      <c r="G32" s="435" t="str">
        <f>IF(OR(ISBLANK('MH01 (2)'!G38),ISERROR('MH01 (2)'!G38)),"",'MH01 (2)'!G38)</f>
        <v/>
      </c>
      <c r="H32" s="122" t="str">
        <f>IF(OR(ISBLANK('MH01 (2)'!H38),ISERROR('MH01 (2)'!H38)),"",'MH01 (2)'!H38)</f>
        <v/>
      </c>
      <c r="I32" s="122" t="str">
        <f>IF(OR(ISBLANK('MH01 (2)'!I38),ISERROR('MH01 (2)'!I38)),"",'MH01 (2)'!I38)</f>
        <v/>
      </c>
      <c r="J32" s="146" t="str">
        <f>IF(OR(ISBLANK('MH01 (2)'!J38),ISERROR('MH01 (2)'!J38)),"",'MH01 (2)'!J38)</f>
        <v/>
      </c>
      <c r="K32" s="122" t="str">
        <f>IF(OR(ISBLANK('MH01 (2)'!K38),ISERROR('MH01 (2)'!K38)),"",'MH01 (2)'!K38)</f>
        <v/>
      </c>
      <c r="L32" s="122" t="str">
        <f>IF(OR(ISBLANK('MH01 (2)'!L38),ISERROR('MH01 (2)'!L38)),"",'MH01 (2)'!L38)</f>
        <v/>
      </c>
      <c r="M32" s="122" t="str">
        <f>IF(OR(ISBLANK('MH01 (2)'!M38),ISERROR('MH01 (2)'!M38)),"",'MH01 (2)'!M38)</f>
        <v/>
      </c>
      <c r="N32" s="122" t="str">
        <f>IF(OR(ISBLANK('MH01 (2)'!N38),ISERROR('MH01 (2)'!N38)),"",'MH01 (2)'!N38)</f>
        <v/>
      </c>
      <c r="O32" s="122" t="str">
        <f>IF(OR(ISBLANK('MH01 (2)'!O38),ISERROR('MH01 (2)'!O38)),"",'MH01 (2)'!O38)</f>
        <v/>
      </c>
      <c r="AD32" s="446"/>
      <c r="AE32" s="447"/>
      <c r="AF32" s="446"/>
      <c r="AG32" s="447"/>
      <c r="AH32" s="446"/>
      <c r="AI32" s="447"/>
      <c r="AJ32" s="446"/>
      <c r="AK32" s="447"/>
      <c r="AL32" s="446"/>
      <c r="AM32" s="447"/>
    </row>
    <row r="33" spans="1:39" ht="12.75" customHeight="1">
      <c r="A33" s="433">
        <f>IF(OR(ISBLANK('MH01 (2)'!A39),ISERROR('MH01 (2)'!A39)),"",'MH01 (2)'!A39)</f>
        <v>27</v>
      </c>
      <c r="B33" s="434" t="str">
        <f>IF(OR(ISBLANK('MH01 (2)'!B39),ISERROR('MH01 (2)'!B39)),"",'MH01 (2)'!B39)</f>
        <v/>
      </c>
      <c r="C33" s="122" t="str">
        <f>IF(OR(ISBLANK('MH01 (2)'!C39),ISERROR('MH01 (2)'!C39)),"",'MH01 (2)'!C39)</f>
        <v/>
      </c>
      <c r="D33" s="392" t="str">
        <f>'MH01'!C34</f>
        <v/>
      </c>
      <c r="E33" s="392" t="str">
        <f>'MH01'!D34</f>
        <v/>
      </c>
      <c r="F33" s="122" t="str">
        <f>IF(OR(ISBLANK('MH01 (2)'!F39),ISERROR('MH01 (2)'!F39)),"",'MH01 (2)'!F39)</f>
        <v/>
      </c>
      <c r="G33" s="435" t="str">
        <f>IF(OR(ISBLANK('MH01 (2)'!G39),ISERROR('MH01 (2)'!G39)),"",'MH01 (2)'!G39)</f>
        <v/>
      </c>
      <c r="H33" s="122" t="str">
        <f>IF(OR(ISBLANK('MH01 (2)'!H39),ISERROR('MH01 (2)'!H39)),"",'MH01 (2)'!H39)</f>
        <v/>
      </c>
      <c r="I33" s="122" t="str">
        <f>IF(OR(ISBLANK('MH01 (2)'!I39),ISERROR('MH01 (2)'!I39)),"",'MH01 (2)'!I39)</f>
        <v/>
      </c>
      <c r="J33" s="146" t="str">
        <f>IF(OR(ISBLANK('MH01 (2)'!J39),ISERROR('MH01 (2)'!J39)),"",'MH01 (2)'!J39)</f>
        <v/>
      </c>
      <c r="K33" s="122" t="str">
        <f>IF(OR(ISBLANK('MH01 (2)'!K39),ISERROR('MH01 (2)'!K39)),"",'MH01 (2)'!K39)</f>
        <v/>
      </c>
      <c r="L33" s="122" t="str">
        <f>IF(OR(ISBLANK('MH01 (2)'!L39),ISERROR('MH01 (2)'!L39)),"",'MH01 (2)'!L39)</f>
        <v/>
      </c>
      <c r="M33" s="122" t="str">
        <f>IF(OR(ISBLANK('MH01 (2)'!M39),ISERROR('MH01 (2)'!M39)),"",'MH01 (2)'!M39)</f>
        <v/>
      </c>
      <c r="N33" s="122" t="str">
        <f>IF(OR(ISBLANK('MH01 (2)'!N39),ISERROR('MH01 (2)'!N39)),"",'MH01 (2)'!N39)</f>
        <v/>
      </c>
      <c r="O33" s="122" t="str">
        <f>IF(OR(ISBLANK('MH01 (2)'!O39),ISERROR('MH01 (2)'!O39)),"",'MH01 (2)'!O39)</f>
        <v/>
      </c>
      <c r="AD33" s="446"/>
      <c r="AE33" s="447"/>
      <c r="AF33" s="446"/>
      <c r="AG33" s="447"/>
      <c r="AH33" s="446"/>
      <c r="AI33" s="447"/>
      <c r="AJ33" s="446"/>
      <c r="AK33" s="447"/>
      <c r="AL33" s="446"/>
      <c r="AM33" s="447"/>
    </row>
    <row r="34" spans="1:39" ht="12.75" customHeight="1">
      <c r="A34" s="433">
        <f>IF(OR(ISBLANK('MH01 (2)'!A40),ISERROR('MH01 (2)'!A40)),"",'MH01 (2)'!A40)</f>
        <v>28</v>
      </c>
      <c r="B34" s="434" t="str">
        <f>IF(OR(ISBLANK('MH01 (2)'!B40),ISERROR('MH01 (2)'!B40)),"",'MH01 (2)'!B40)</f>
        <v/>
      </c>
      <c r="C34" s="122" t="str">
        <f>IF(OR(ISBLANK('MH01 (2)'!C40),ISERROR('MH01 (2)'!C40)),"",'MH01 (2)'!C40)</f>
        <v/>
      </c>
      <c r="D34" s="392" t="str">
        <f>'MH01'!C35</f>
        <v/>
      </c>
      <c r="E34" s="392" t="str">
        <f>'MH01'!D35</f>
        <v/>
      </c>
      <c r="F34" s="122" t="str">
        <f>IF(OR(ISBLANK('MH01 (2)'!F40),ISERROR('MH01 (2)'!F40)),"",'MH01 (2)'!F40)</f>
        <v/>
      </c>
      <c r="G34" s="435" t="str">
        <f>IF(OR(ISBLANK('MH01 (2)'!G40),ISERROR('MH01 (2)'!G40)),"",'MH01 (2)'!G40)</f>
        <v/>
      </c>
      <c r="H34" s="122" t="str">
        <f>IF(OR(ISBLANK('MH01 (2)'!H40),ISERROR('MH01 (2)'!H40)),"",'MH01 (2)'!H40)</f>
        <v/>
      </c>
      <c r="I34" s="122" t="str">
        <f>IF(OR(ISBLANK('MH01 (2)'!I40),ISERROR('MH01 (2)'!I40)),"",'MH01 (2)'!I40)</f>
        <v/>
      </c>
      <c r="J34" s="146" t="str">
        <f>IF(OR(ISBLANK('MH01 (2)'!J40),ISERROR('MH01 (2)'!J40)),"",'MH01 (2)'!J40)</f>
        <v/>
      </c>
      <c r="K34" s="122" t="str">
        <f>IF(OR(ISBLANK('MH01 (2)'!K40),ISERROR('MH01 (2)'!K40)),"",'MH01 (2)'!K40)</f>
        <v/>
      </c>
      <c r="L34" s="122" t="str">
        <f>IF(OR(ISBLANK('MH01 (2)'!L40),ISERROR('MH01 (2)'!L40)),"",'MH01 (2)'!L40)</f>
        <v/>
      </c>
      <c r="M34" s="122" t="str">
        <f>IF(OR(ISBLANK('MH01 (2)'!M40),ISERROR('MH01 (2)'!M40)),"",'MH01 (2)'!M40)</f>
        <v/>
      </c>
      <c r="N34" s="122" t="str">
        <f>IF(OR(ISBLANK('MH01 (2)'!N40),ISERROR('MH01 (2)'!N40)),"",'MH01 (2)'!N40)</f>
        <v/>
      </c>
      <c r="O34" s="122" t="str">
        <f>IF(OR(ISBLANK('MH01 (2)'!O40),ISERROR('MH01 (2)'!O40)),"",'MH01 (2)'!O40)</f>
        <v/>
      </c>
      <c r="AD34" s="446"/>
      <c r="AE34" s="447"/>
      <c r="AF34" s="446"/>
      <c r="AG34" s="447"/>
      <c r="AH34" s="446"/>
      <c r="AI34" s="447"/>
      <c r="AJ34" s="446"/>
      <c r="AK34" s="447"/>
      <c r="AL34" s="446"/>
      <c r="AM34" s="447"/>
    </row>
    <row r="35" spans="1:39" ht="12.75" customHeight="1">
      <c r="A35" s="433">
        <f>IF(OR(ISBLANK('MH01 (2)'!A41),ISERROR('MH01 (2)'!A41)),"",'MH01 (2)'!A41)</f>
        <v>29</v>
      </c>
      <c r="B35" s="434" t="str">
        <f>IF(OR(ISBLANK('MH01 (2)'!B41),ISERROR('MH01 (2)'!B41)),"",'MH01 (2)'!B41)</f>
        <v/>
      </c>
      <c r="C35" s="122" t="str">
        <f>IF(OR(ISBLANK('MH01 (2)'!C41),ISERROR('MH01 (2)'!C41)),"",'MH01 (2)'!C41)</f>
        <v/>
      </c>
      <c r="D35" s="392" t="str">
        <f>'MH01'!C36</f>
        <v/>
      </c>
      <c r="E35" s="392" t="str">
        <f>'MH01'!D36</f>
        <v/>
      </c>
      <c r="F35" s="122" t="str">
        <f>IF(OR(ISBLANK('MH01 (2)'!F41),ISERROR('MH01 (2)'!F41)),"",'MH01 (2)'!F41)</f>
        <v/>
      </c>
      <c r="G35" s="435" t="str">
        <f>IF(OR(ISBLANK('MH01 (2)'!G41),ISERROR('MH01 (2)'!G41)),"",'MH01 (2)'!G41)</f>
        <v/>
      </c>
      <c r="H35" s="122" t="str">
        <f>IF(OR(ISBLANK('MH01 (2)'!H41),ISERROR('MH01 (2)'!H41)),"",'MH01 (2)'!H41)</f>
        <v/>
      </c>
      <c r="I35" s="122" t="str">
        <f>IF(OR(ISBLANK('MH01 (2)'!I41),ISERROR('MH01 (2)'!I41)),"",'MH01 (2)'!I41)</f>
        <v/>
      </c>
      <c r="J35" s="146" t="str">
        <f>IF(OR(ISBLANK('MH01 (2)'!J41),ISERROR('MH01 (2)'!J41)),"",'MH01 (2)'!J41)</f>
        <v/>
      </c>
      <c r="K35" s="122" t="str">
        <f>IF(OR(ISBLANK('MH01 (2)'!K41),ISERROR('MH01 (2)'!K41)),"",'MH01 (2)'!K41)</f>
        <v/>
      </c>
      <c r="L35" s="122" t="str">
        <f>IF(OR(ISBLANK('MH01 (2)'!L41),ISERROR('MH01 (2)'!L41)),"",'MH01 (2)'!L41)</f>
        <v/>
      </c>
      <c r="M35" s="122" t="str">
        <f>IF(OR(ISBLANK('MH01 (2)'!M41),ISERROR('MH01 (2)'!M41)),"",'MH01 (2)'!M41)</f>
        <v/>
      </c>
      <c r="N35" s="122" t="str">
        <f>IF(OR(ISBLANK('MH01 (2)'!N41),ISERROR('MH01 (2)'!N41)),"",'MH01 (2)'!N41)</f>
        <v/>
      </c>
      <c r="O35" s="122" t="str">
        <f>IF(OR(ISBLANK('MH01 (2)'!O41),ISERROR('MH01 (2)'!O41)),"",'MH01 (2)'!O41)</f>
        <v/>
      </c>
      <c r="AD35" s="446"/>
      <c r="AE35" s="447"/>
      <c r="AF35" s="446"/>
      <c r="AG35" s="447"/>
      <c r="AH35" s="446"/>
      <c r="AI35" s="447"/>
      <c r="AJ35" s="446"/>
      <c r="AK35" s="447"/>
      <c r="AL35" s="446"/>
      <c r="AM35" s="447"/>
    </row>
    <row r="36" spans="1:39" ht="12.75" customHeight="1">
      <c r="A36" s="433">
        <f>IF(OR(ISBLANK('MH01 (2)'!A42),ISERROR('MH01 (2)'!A42)),"",'MH01 (2)'!A42)</f>
        <v>30</v>
      </c>
      <c r="B36" s="434" t="str">
        <f>IF(OR(ISBLANK('MH01 (2)'!B42),ISERROR('MH01 (2)'!B42)),"",'MH01 (2)'!B42)</f>
        <v/>
      </c>
      <c r="C36" s="122" t="str">
        <f>IF(OR(ISBLANK('MH01 (2)'!C42),ISERROR('MH01 (2)'!C42)),"",'MH01 (2)'!C42)</f>
        <v/>
      </c>
      <c r="D36" s="392" t="str">
        <f>'MH01'!C37</f>
        <v/>
      </c>
      <c r="E36" s="392" t="str">
        <f>'MH01'!D37</f>
        <v/>
      </c>
      <c r="F36" s="122" t="str">
        <f>IF(OR(ISBLANK('MH01 (2)'!F42),ISERROR('MH01 (2)'!F42)),"",'MH01 (2)'!F42)</f>
        <v/>
      </c>
      <c r="G36" s="435" t="str">
        <f>IF(OR(ISBLANK('MH01 (2)'!G42),ISERROR('MH01 (2)'!G42)),"",'MH01 (2)'!G42)</f>
        <v/>
      </c>
      <c r="H36" s="122" t="str">
        <f>IF(OR(ISBLANK('MH01 (2)'!H42),ISERROR('MH01 (2)'!H42)),"",'MH01 (2)'!H42)</f>
        <v/>
      </c>
      <c r="I36" s="122" t="str">
        <f>IF(OR(ISBLANK('MH01 (2)'!I42),ISERROR('MH01 (2)'!I42)),"",'MH01 (2)'!I42)</f>
        <v/>
      </c>
      <c r="J36" s="146" t="str">
        <f>IF(OR(ISBLANK('MH01 (2)'!J42),ISERROR('MH01 (2)'!J42)),"",'MH01 (2)'!J42)</f>
        <v/>
      </c>
      <c r="K36" s="122" t="str">
        <f>IF(OR(ISBLANK('MH01 (2)'!K42),ISERROR('MH01 (2)'!K42)),"",'MH01 (2)'!K42)</f>
        <v/>
      </c>
      <c r="L36" s="122" t="str">
        <f>IF(OR(ISBLANK('MH01 (2)'!L42),ISERROR('MH01 (2)'!L42)),"",'MH01 (2)'!L42)</f>
        <v/>
      </c>
      <c r="M36" s="122" t="str">
        <f>IF(OR(ISBLANK('MH01 (2)'!M42),ISERROR('MH01 (2)'!M42)),"",'MH01 (2)'!M42)</f>
        <v/>
      </c>
      <c r="N36" s="122" t="str">
        <f>IF(OR(ISBLANK('MH01 (2)'!N42),ISERROR('MH01 (2)'!N42)),"",'MH01 (2)'!N42)</f>
        <v/>
      </c>
      <c r="O36" s="122" t="str">
        <f>IF(OR(ISBLANK('MH01 (2)'!O42),ISERROR('MH01 (2)'!O42)),"",'MH01 (2)'!O42)</f>
        <v/>
      </c>
      <c r="AD36" s="446"/>
      <c r="AE36" s="447"/>
      <c r="AF36" s="446"/>
      <c r="AG36" s="447"/>
      <c r="AH36" s="446"/>
      <c r="AI36" s="447"/>
      <c r="AJ36" s="446"/>
      <c r="AK36" s="447"/>
      <c r="AL36" s="446"/>
      <c r="AM36" s="447"/>
    </row>
    <row r="37" spans="1:39" ht="12.75" customHeight="1">
      <c r="A37" s="433">
        <f>IF(OR(ISBLANK('MH01 (2)'!A43),ISERROR('MH01 (2)'!A43)),"",'MH01 (2)'!A43)</f>
        <v>31</v>
      </c>
      <c r="B37" s="434" t="str">
        <f>IF(OR(ISBLANK('MH01 (2)'!B43),ISERROR('MH01 (2)'!B43)),"",'MH01 (2)'!B43)</f>
        <v/>
      </c>
      <c r="C37" s="122" t="str">
        <f>IF(OR(ISBLANK('MH01 (2)'!C43),ISERROR('MH01 (2)'!C43)),"",'MH01 (2)'!C43)</f>
        <v/>
      </c>
      <c r="D37" s="392" t="str">
        <f>'MH01'!C38</f>
        <v/>
      </c>
      <c r="E37" s="392" t="str">
        <f>'MH01'!D38</f>
        <v/>
      </c>
      <c r="F37" s="122" t="str">
        <f>IF(OR(ISBLANK('MH01 (2)'!F43),ISERROR('MH01 (2)'!F43)),"",'MH01 (2)'!F43)</f>
        <v/>
      </c>
      <c r="G37" s="435" t="str">
        <f>IF(OR(ISBLANK('MH01 (2)'!G43),ISERROR('MH01 (2)'!G43)),"",'MH01 (2)'!G43)</f>
        <v/>
      </c>
      <c r="H37" s="122" t="str">
        <f>IF(OR(ISBLANK('MH01 (2)'!H43),ISERROR('MH01 (2)'!H43)),"",'MH01 (2)'!H43)</f>
        <v/>
      </c>
      <c r="I37" s="122" t="str">
        <f>IF(OR(ISBLANK('MH01 (2)'!I43),ISERROR('MH01 (2)'!I43)),"",'MH01 (2)'!I43)</f>
        <v/>
      </c>
      <c r="J37" s="146" t="str">
        <f>IF(OR(ISBLANK('MH01 (2)'!J43),ISERROR('MH01 (2)'!J43)),"",'MH01 (2)'!J43)</f>
        <v/>
      </c>
      <c r="K37" s="122" t="str">
        <f>IF(OR(ISBLANK('MH01 (2)'!K43),ISERROR('MH01 (2)'!K43)),"",'MH01 (2)'!K43)</f>
        <v/>
      </c>
      <c r="L37" s="122" t="str">
        <f>IF(OR(ISBLANK('MH01 (2)'!L43),ISERROR('MH01 (2)'!L43)),"",'MH01 (2)'!L43)</f>
        <v/>
      </c>
      <c r="M37" s="122" t="str">
        <f>IF(OR(ISBLANK('MH01 (2)'!M43),ISERROR('MH01 (2)'!M43)),"",'MH01 (2)'!M43)</f>
        <v/>
      </c>
      <c r="N37" s="122" t="str">
        <f>IF(OR(ISBLANK('MH01 (2)'!N43),ISERROR('MH01 (2)'!N43)),"",'MH01 (2)'!N43)</f>
        <v/>
      </c>
      <c r="O37" s="122" t="str">
        <f>IF(OR(ISBLANK('MH01 (2)'!O43),ISERROR('MH01 (2)'!O43)),"",'MH01 (2)'!O43)</f>
        <v/>
      </c>
      <c r="AD37" s="446"/>
      <c r="AE37" s="447"/>
      <c r="AF37" s="446"/>
      <c r="AG37" s="447"/>
      <c r="AH37" s="446"/>
      <c r="AI37" s="447"/>
      <c r="AJ37" s="446"/>
      <c r="AK37" s="447"/>
      <c r="AL37" s="446"/>
      <c r="AM37" s="447"/>
    </row>
    <row r="38" spans="1:39" ht="12.75" customHeight="1">
      <c r="A38" s="433">
        <f>IF(OR(ISBLANK('MH01 (2)'!A44),ISERROR('MH01 (2)'!A44)),"",'MH01 (2)'!A44)</f>
        <v>32</v>
      </c>
      <c r="B38" s="434" t="str">
        <f>IF(OR(ISBLANK('MH01 (2)'!B44),ISERROR('MH01 (2)'!B44)),"",'MH01 (2)'!B44)</f>
        <v/>
      </c>
      <c r="C38" s="122" t="str">
        <f>IF(OR(ISBLANK('MH01 (2)'!C44),ISERROR('MH01 (2)'!C44)),"",'MH01 (2)'!C44)</f>
        <v/>
      </c>
      <c r="D38" s="392" t="str">
        <f>'MH01'!C39</f>
        <v/>
      </c>
      <c r="E38" s="392" t="str">
        <f>'MH01'!D39</f>
        <v/>
      </c>
      <c r="F38" s="122" t="str">
        <f>IF(OR(ISBLANK('MH01 (2)'!F44),ISERROR('MH01 (2)'!F44)),"",'MH01 (2)'!F44)</f>
        <v/>
      </c>
      <c r="G38" s="435" t="str">
        <f>IF(OR(ISBLANK('MH01 (2)'!G44),ISERROR('MH01 (2)'!G44)),"",'MH01 (2)'!G44)</f>
        <v/>
      </c>
      <c r="H38" s="122" t="str">
        <f>IF(OR(ISBLANK('MH01 (2)'!H44),ISERROR('MH01 (2)'!H44)),"",'MH01 (2)'!H44)</f>
        <v/>
      </c>
      <c r="I38" s="122" t="str">
        <f>IF(OR(ISBLANK('MH01 (2)'!I44),ISERROR('MH01 (2)'!I44)),"",'MH01 (2)'!I44)</f>
        <v/>
      </c>
      <c r="J38" s="146" t="str">
        <f>IF(OR(ISBLANK('MH01 (2)'!J44),ISERROR('MH01 (2)'!J44)),"",'MH01 (2)'!J44)</f>
        <v/>
      </c>
      <c r="K38" s="122" t="str">
        <f>IF(OR(ISBLANK('MH01 (2)'!K44),ISERROR('MH01 (2)'!K44)),"",'MH01 (2)'!K44)</f>
        <v/>
      </c>
      <c r="L38" s="122" t="str">
        <f>IF(OR(ISBLANK('MH01 (2)'!L44),ISERROR('MH01 (2)'!L44)),"",'MH01 (2)'!L44)</f>
        <v/>
      </c>
      <c r="M38" s="122" t="str">
        <f>IF(OR(ISBLANK('MH01 (2)'!M44),ISERROR('MH01 (2)'!M44)),"",'MH01 (2)'!M44)</f>
        <v/>
      </c>
      <c r="N38" s="122" t="str">
        <f>IF(OR(ISBLANK('MH01 (2)'!N44),ISERROR('MH01 (2)'!N44)),"",'MH01 (2)'!N44)</f>
        <v/>
      </c>
      <c r="O38" s="122" t="str">
        <f>IF(OR(ISBLANK('MH01 (2)'!O44),ISERROR('MH01 (2)'!O44)),"",'MH01 (2)'!O44)</f>
        <v/>
      </c>
      <c r="AD38" s="446"/>
      <c r="AE38" s="447"/>
      <c r="AF38" s="446"/>
      <c r="AG38" s="447"/>
      <c r="AH38" s="446"/>
      <c r="AI38" s="447"/>
      <c r="AJ38" s="446"/>
      <c r="AK38" s="447"/>
      <c r="AL38" s="446"/>
      <c r="AM38" s="447"/>
    </row>
    <row r="39" spans="1:39" ht="12.75" customHeight="1">
      <c r="A39" s="433">
        <f>IF(OR(ISBLANK('MH01 (2)'!A45),ISERROR('MH01 (2)'!A45)),"",'MH01 (2)'!A45)</f>
        <v>33</v>
      </c>
      <c r="B39" s="434" t="str">
        <f>IF(OR(ISBLANK('MH01 (2)'!B45),ISERROR('MH01 (2)'!B45)),"",'MH01 (2)'!B45)</f>
        <v/>
      </c>
      <c r="C39" s="122" t="str">
        <f>IF(OR(ISBLANK('MH01 (2)'!C45),ISERROR('MH01 (2)'!C45)),"",'MH01 (2)'!C45)</f>
        <v/>
      </c>
      <c r="D39" s="392" t="str">
        <f>'MH01'!C40</f>
        <v/>
      </c>
      <c r="E39" s="392" t="str">
        <f>'MH01'!D40</f>
        <v/>
      </c>
      <c r="F39" s="122" t="str">
        <f>IF(OR(ISBLANK('MH01 (2)'!F45),ISERROR('MH01 (2)'!F45)),"",'MH01 (2)'!F45)</f>
        <v/>
      </c>
      <c r="G39" s="435" t="str">
        <f>IF(OR(ISBLANK('MH01 (2)'!G45),ISERROR('MH01 (2)'!G45)),"",'MH01 (2)'!G45)</f>
        <v/>
      </c>
      <c r="H39" s="122" t="str">
        <f>IF(OR(ISBLANK('MH01 (2)'!H45),ISERROR('MH01 (2)'!H45)),"",'MH01 (2)'!H45)</f>
        <v/>
      </c>
      <c r="I39" s="122" t="str">
        <f>IF(OR(ISBLANK('MH01 (2)'!I45),ISERROR('MH01 (2)'!I45)),"",'MH01 (2)'!I45)</f>
        <v/>
      </c>
      <c r="J39" s="146" t="str">
        <f>IF(OR(ISBLANK('MH01 (2)'!J45),ISERROR('MH01 (2)'!J45)),"",'MH01 (2)'!J45)</f>
        <v/>
      </c>
      <c r="K39" s="122" t="str">
        <f>IF(OR(ISBLANK('MH01 (2)'!K45),ISERROR('MH01 (2)'!K45)),"",'MH01 (2)'!K45)</f>
        <v/>
      </c>
      <c r="L39" s="122" t="str">
        <f>IF(OR(ISBLANK('MH01 (2)'!L45),ISERROR('MH01 (2)'!L45)),"",'MH01 (2)'!L45)</f>
        <v/>
      </c>
      <c r="M39" s="122" t="str">
        <f>IF(OR(ISBLANK('MH01 (2)'!M45),ISERROR('MH01 (2)'!M45)),"",'MH01 (2)'!M45)</f>
        <v/>
      </c>
      <c r="N39" s="122" t="str">
        <f>IF(OR(ISBLANK('MH01 (2)'!N45),ISERROR('MH01 (2)'!N45)),"",'MH01 (2)'!N45)</f>
        <v/>
      </c>
      <c r="O39" s="122" t="str">
        <f>IF(OR(ISBLANK('MH01 (2)'!O45),ISERROR('MH01 (2)'!O45)),"",'MH01 (2)'!O45)</f>
        <v/>
      </c>
      <c r="AD39" s="446"/>
      <c r="AE39" s="447"/>
      <c r="AF39" s="446"/>
      <c r="AG39" s="447"/>
      <c r="AH39" s="446"/>
      <c r="AI39" s="447"/>
      <c r="AJ39" s="446"/>
      <c r="AK39" s="447"/>
      <c r="AL39" s="446"/>
      <c r="AM39" s="447"/>
    </row>
    <row r="40" spans="1:39" ht="12.75" customHeight="1">
      <c r="A40" s="433">
        <f>IF(OR(ISBLANK('MH01 (2)'!A46),ISERROR('MH01 (2)'!A46)),"",'MH01 (2)'!A46)</f>
        <v>34</v>
      </c>
      <c r="B40" s="434" t="str">
        <f>IF(OR(ISBLANK('MH01 (2)'!B46),ISERROR('MH01 (2)'!B46)),"",'MH01 (2)'!B46)</f>
        <v/>
      </c>
      <c r="C40" s="122" t="str">
        <f>IF(OR(ISBLANK('MH01 (2)'!C46),ISERROR('MH01 (2)'!C46)),"",'MH01 (2)'!C46)</f>
        <v/>
      </c>
      <c r="D40" s="392" t="str">
        <f>'MH01'!C41</f>
        <v/>
      </c>
      <c r="E40" s="392" t="str">
        <f>'MH01'!D41</f>
        <v/>
      </c>
      <c r="F40" s="122" t="str">
        <f>IF(OR(ISBLANK('MH01 (2)'!F46),ISERROR('MH01 (2)'!F46)),"",'MH01 (2)'!F46)</f>
        <v/>
      </c>
      <c r="G40" s="435" t="str">
        <f>IF(OR(ISBLANK('MH01 (2)'!G46),ISERROR('MH01 (2)'!G46)),"",'MH01 (2)'!G46)</f>
        <v/>
      </c>
      <c r="H40" s="122" t="str">
        <f>IF(OR(ISBLANK('MH01 (2)'!H46),ISERROR('MH01 (2)'!H46)),"",'MH01 (2)'!H46)</f>
        <v/>
      </c>
      <c r="I40" s="122" t="str">
        <f>IF(OR(ISBLANK('MH01 (2)'!I46),ISERROR('MH01 (2)'!I46)),"",'MH01 (2)'!I46)</f>
        <v/>
      </c>
      <c r="J40" s="146" t="str">
        <f>IF(OR(ISBLANK('MH01 (2)'!J46),ISERROR('MH01 (2)'!J46)),"",'MH01 (2)'!J46)</f>
        <v/>
      </c>
      <c r="K40" s="122" t="str">
        <f>IF(OR(ISBLANK('MH01 (2)'!K46),ISERROR('MH01 (2)'!K46)),"",'MH01 (2)'!K46)</f>
        <v/>
      </c>
      <c r="L40" s="122" t="str">
        <f>IF(OR(ISBLANK('MH01 (2)'!L46),ISERROR('MH01 (2)'!L46)),"",'MH01 (2)'!L46)</f>
        <v/>
      </c>
      <c r="M40" s="122" t="str">
        <f>IF(OR(ISBLANK('MH01 (2)'!M46),ISERROR('MH01 (2)'!M46)),"",'MH01 (2)'!M46)</f>
        <v/>
      </c>
      <c r="N40" s="122" t="str">
        <f>IF(OR(ISBLANK('MH01 (2)'!N46),ISERROR('MH01 (2)'!N46)),"",'MH01 (2)'!N46)</f>
        <v/>
      </c>
      <c r="O40" s="122" t="str">
        <f>IF(OR(ISBLANK('MH01 (2)'!O46),ISERROR('MH01 (2)'!O46)),"",'MH01 (2)'!O46)</f>
        <v/>
      </c>
      <c r="AD40" s="446"/>
      <c r="AE40" s="447"/>
      <c r="AF40" s="446"/>
      <c r="AG40" s="447"/>
      <c r="AH40" s="446"/>
      <c r="AI40" s="447"/>
      <c r="AJ40" s="446"/>
      <c r="AK40" s="447"/>
      <c r="AL40" s="446"/>
      <c r="AM40" s="447"/>
    </row>
    <row r="41" spans="1:39" ht="12.75" customHeight="1">
      <c r="A41" s="433">
        <f>IF(OR(ISBLANK('MH01 (2)'!A47),ISERROR('MH01 (2)'!A47)),"",'MH01 (2)'!A47)</f>
        <v>35</v>
      </c>
      <c r="B41" s="434" t="str">
        <f>IF(OR(ISBLANK('MH01 (2)'!B47),ISERROR('MH01 (2)'!B47)),"",'MH01 (2)'!B47)</f>
        <v/>
      </c>
      <c r="C41" s="122" t="str">
        <f>IF(OR(ISBLANK('MH01 (2)'!C47),ISERROR('MH01 (2)'!C47)),"",'MH01 (2)'!C47)</f>
        <v/>
      </c>
      <c r="D41" s="392" t="str">
        <f>'MH01'!C42</f>
        <v/>
      </c>
      <c r="E41" s="392" t="str">
        <f>'MH01'!D42</f>
        <v/>
      </c>
      <c r="F41" s="122" t="str">
        <f>IF(OR(ISBLANK('MH01 (2)'!F47),ISERROR('MH01 (2)'!F47)),"",'MH01 (2)'!F47)</f>
        <v/>
      </c>
      <c r="G41" s="435" t="str">
        <f>IF(OR(ISBLANK('MH01 (2)'!G47),ISERROR('MH01 (2)'!G47)),"",'MH01 (2)'!G47)</f>
        <v/>
      </c>
      <c r="H41" s="122" t="str">
        <f>IF(OR(ISBLANK('MH01 (2)'!H47),ISERROR('MH01 (2)'!H47)),"",'MH01 (2)'!H47)</f>
        <v/>
      </c>
      <c r="I41" s="122" t="str">
        <f>IF(OR(ISBLANK('MH01 (2)'!I47),ISERROR('MH01 (2)'!I47)),"",'MH01 (2)'!I47)</f>
        <v/>
      </c>
      <c r="J41" s="146" t="str">
        <f>IF(OR(ISBLANK('MH01 (2)'!J47),ISERROR('MH01 (2)'!J47)),"",'MH01 (2)'!J47)</f>
        <v/>
      </c>
      <c r="K41" s="122" t="str">
        <f>IF(OR(ISBLANK('MH01 (2)'!K47),ISERROR('MH01 (2)'!K47)),"",'MH01 (2)'!K47)</f>
        <v/>
      </c>
      <c r="L41" s="122" t="str">
        <f>IF(OR(ISBLANK('MH01 (2)'!L47),ISERROR('MH01 (2)'!L47)),"",'MH01 (2)'!L47)</f>
        <v/>
      </c>
      <c r="M41" s="122" t="str">
        <f>IF(OR(ISBLANK('MH01 (2)'!M47),ISERROR('MH01 (2)'!M47)),"",'MH01 (2)'!M47)</f>
        <v/>
      </c>
      <c r="N41" s="122" t="str">
        <f>IF(OR(ISBLANK('MH01 (2)'!N47),ISERROR('MH01 (2)'!N47)),"",'MH01 (2)'!N47)</f>
        <v/>
      </c>
      <c r="O41" s="122" t="str">
        <f>IF(OR(ISBLANK('MH01 (2)'!O47),ISERROR('MH01 (2)'!O47)),"",'MH01 (2)'!O47)</f>
        <v/>
      </c>
      <c r="AD41" s="446"/>
      <c r="AE41" s="447"/>
      <c r="AF41" s="446"/>
      <c r="AG41" s="447"/>
      <c r="AH41" s="446"/>
      <c r="AI41" s="447"/>
      <c r="AJ41" s="446"/>
      <c r="AK41" s="447"/>
      <c r="AL41" s="446"/>
      <c r="AM41" s="447"/>
    </row>
    <row r="42" spans="1:39" ht="12.75" customHeight="1">
      <c r="A42" s="433">
        <f>IF(OR(ISBLANK('MH01 (2)'!A48),ISERROR('MH01 (2)'!A48)),"",'MH01 (2)'!A48)</f>
        <v>36</v>
      </c>
      <c r="B42" s="434" t="str">
        <f>IF(OR(ISBLANK('MH01 (2)'!B48),ISERROR('MH01 (2)'!B48)),"",'MH01 (2)'!B48)</f>
        <v/>
      </c>
      <c r="C42" s="122" t="str">
        <f>IF(OR(ISBLANK('MH01 (2)'!C48),ISERROR('MH01 (2)'!C48)),"",'MH01 (2)'!C48)</f>
        <v/>
      </c>
      <c r="D42" s="392" t="str">
        <f>'MH01'!C43</f>
        <v/>
      </c>
      <c r="E42" s="392" t="str">
        <f>'MH01'!D43</f>
        <v/>
      </c>
      <c r="F42" s="122" t="str">
        <f>IF(OR(ISBLANK('MH01 (2)'!F48),ISERROR('MH01 (2)'!F48)),"",'MH01 (2)'!F48)</f>
        <v/>
      </c>
      <c r="G42" s="435" t="str">
        <f>IF(OR(ISBLANK('MH01 (2)'!G48),ISERROR('MH01 (2)'!G48)),"",'MH01 (2)'!G48)</f>
        <v/>
      </c>
      <c r="H42" s="122" t="str">
        <f>IF(OR(ISBLANK('MH01 (2)'!H48),ISERROR('MH01 (2)'!H48)),"",'MH01 (2)'!H48)</f>
        <v/>
      </c>
      <c r="I42" s="122" t="str">
        <f>IF(OR(ISBLANK('MH01 (2)'!I48),ISERROR('MH01 (2)'!I48)),"",'MH01 (2)'!I48)</f>
        <v/>
      </c>
      <c r="J42" s="146" t="str">
        <f>IF(OR(ISBLANK('MH01 (2)'!J48),ISERROR('MH01 (2)'!J48)),"",'MH01 (2)'!J48)</f>
        <v/>
      </c>
      <c r="K42" s="122" t="str">
        <f>IF(OR(ISBLANK('MH01 (2)'!K48),ISERROR('MH01 (2)'!K48)),"",'MH01 (2)'!K48)</f>
        <v/>
      </c>
      <c r="L42" s="122" t="str">
        <f>IF(OR(ISBLANK('MH01 (2)'!L48),ISERROR('MH01 (2)'!L48)),"",'MH01 (2)'!L48)</f>
        <v/>
      </c>
      <c r="M42" s="122" t="str">
        <f>IF(OR(ISBLANK('MH01 (2)'!M48),ISERROR('MH01 (2)'!M48)),"",'MH01 (2)'!M48)</f>
        <v/>
      </c>
      <c r="N42" s="122" t="str">
        <f>IF(OR(ISBLANK('MH01 (2)'!N48),ISERROR('MH01 (2)'!N48)),"",'MH01 (2)'!N48)</f>
        <v/>
      </c>
      <c r="O42" s="122" t="str">
        <f>IF(OR(ISBLANK('MH01 (2)'!O48),ISERROR('MH01 (2)'!O48)),"",'MH01 (2)'!O48)</f>
        <v/>
      </c>
      <c r="AD42" s="446"/>
      <c r="AE42" s="447"/>
      <c r="AF42" s="446"/>
      <c r="AG42" s="447"/>
      <c r="AH42" s="446"/>
      <c r="AI42" s="447"/>
      <c r="AJ42" s="446"/>
      <c r="AK42" s="447"/>
      <c r="AL42" s="446"/>
      <c r="AM42" s="447"/>
    </row>
    <row r="43" spans="1:39" ht="12.75" customHeight="1">
      <c r="A43" s="433">
        <f>IF(OR(ISBLANK('MH01 (2)'!A49),ISERROR('MH01 (2)'!A49)),"",'MH01 (2)'!A49)</f>
        <v>37</v>
      </c>
      <c r="B43" s="434" t="str">
        <f>IF(OR(ISBLANK('MH01 (2)'!B49),ISERROR('MH01 (2)'!B49)),"",'MH01 (2)'!B49)</f>
        <v/>
      </c>
      <c r="C43" s="122" t="str">
        <f>IF(OR(ISBLANK('MH01 (2)'!C49),ISERROR('MH01 (2)'!C49)),"",'MH01 (2)'!C49)</f>
        <v/>
      </c>
      <c r="D43" s="392" t="str">
        <f>'MH01'!C44</f>
        <v/>
      </c>
      <c r="E43" s="392" t="str">
        <f>'MH01'!D44</f>
        <v/>
      </c>
      <c r="F43" s="122" t="str">
        <f>IF(OR(ISBLANK('MH01 (2)'!F49),ISERROR('MH01 (2)'!F49)),"",'MH01 (2)'!F49)</f>
        <v/>
      </c>
      <c r="G43" s="435" t="str">
        <f>IF(OR(ISBLANK('MH01 (2)'!G49),ISERROR('MH01 (2)'!G49)),"",'MH01 (2)'!G49)</f>
        <v/>
      </c>
      <c r="H43" s="122" t="str">
        <f>IF(OR(ISBLANK('MH01 (2)'!H49),ISERROR('MH01 (2)'!H49)),"",'MH01 (2)'!H49)</f>
        <v/>
      </c>
      <c r="I43" s="122" t="str">
        <f>IF(OR(ISBLANK('MH01 (2)'!I49),ISERROR('MH01 (2)'!I49)),"",'MH01 (2)'!I49)</f>
        <v/>
      </c>
      <c r="J43" s="146" t="str">
        <f>IF(OR(ISBLANK('MH01 (2)'!J49),ISERROR('MH01 (2)'!J49)),"",'MH01 (2)'!J49)</f>
        <v/>
      </c>
      <c r="K43" s="122" t="str">
        <f>IF(OR(ISBLANK('MH01 (2)'!K49),ISERROR('MH01 (2)'!K49)),"",'MH01 (2)'!K49)</f>
        <v/>
      </c>
      <c r="L43" s="122" t="str">
        <f>IF(OR(ISBLANK('MH01 (2)'!L49),ISERROR('MH01 (2)'!L49)),"",'MH01 (2)'!L49)</f>
        <v/>
      </c>
      <c r="M43" s="122" t="str">
        <f>IF(OR(ISBLANK('MH01 (2)'!M49),ISERROR('MH01 (2)'!M49)),"",'MH01 (2)'!M49)</f>
        <v/>
      </c>
      <c r="N43" s="122" t="str">
        <f>IF(OR(ISBLANK('MH01 (2)'!N49),ISERROR('MH01 (2)'!N49)),"",'MH01 (2)'!N49)</f>
        <v/>
      </c>
      <c r="O43" s="122" t="str">
        <f>IF(OR(ISBLANK('MH01 (2)'!O49),ISERROR('MH01 (2)'!O49)),"",'MH01 (2)'!O49)</f>
        <v/>
      </c>
      <c r="AD43" s="446"/>
      <c r="AE43" s="447"/>
      <c r="AF43" s="446"/>
      <c r="AG43" s="447"/>
      <c r="AH43" s="446"/>
      <c r="AI43" s="447"/>
      <c r="AJ43" s="446"/>
      <c r="AK43" s="447"/>
      <c r="AL43" s="446"/>
      <c r="AM43" s="447"/>
    </row>
    <row r="44" spans="1:39" ht="12.75" customHeight="1">
      <c r="A44" s="433">
        <f>IF(OR(ISBLANK('MH01 (2)'!A50),ISERROR('MH01 (2)'!A50)),"",'MH01 (2)'!A50)</f>
        <v>38</v>
      </c>
      <c r="B44" s="434" t="str">
        <f>IF(OR(ISBLANK('MH01 (2)'!B50),ISERROR('MH01 (2)'!B50)),"",'MH01 (2)'!B50)</f>
        <v/>
      </c>
      <c r="C44" s="122" t="str">
        <f>IF(OR(ISBLANK('MH01 (2)'!C50),ISERROR('MH01 (2)'!C50)),"",'MH01 (2)'!C50)</f>
        <v/>
      </c>
      <c r="D44" s="392" t="str">
        <f>'MH01'!C45</f>
        <v/>
      </c>
      <c r="E44" s="392" t="str">
        <f>'MH01'!D45</f>
        <v/>
      </c>
      <c r="F44" s="122" t="str">
        <f>IF(OR(ISBLANK('MH01 (2)'!F50),ISERROR('MH01 (2)'!F50)),"",'MH01 (2)'!F50)</f>
        <v/>
      </c>
      <c r="G44" s="435" t="str">
        <f>IF(OR(ISBLANK('MH01 (2)'!G50),ISERROR('MH01 (2)'!G50)),"",'MH01 (2)'!G50)</f>
        <v/>
      </c>
      <c r="H44" s="122" t="str">
        <f>IF(OR(ISBLANK('MH01 (2)'!H50),ISERROR('MH01 (2)'!H50)),"",'MH01 (2)'!H50)</f>
        <v/>
      </c>
      <c r="I44" s="122" t="str">
        <f>IF(OR(ISBLANK('MH01 (2)'!I50),ISERROR('MH01 (2)'!I50)),"",'MH01 (2)'!I50)</f>
        <v/>
      </c>
      <c r="J44" s="146" t="str">
        <f>IF(OR(ISBLANK('MH01 (2)'!J50),ISERROR('MH01 (2)'!J50)),"",'MH01 (2)'!J50)</f>
        <v/>
      </c>
      <c r="K44" s="122" t="str">
        <f>IF(OR(ISBLANK('MH01 (2)'!K50),ISERROR('MH01 (2)'!K50)),"",'MH01 (2)'!K50)</f>
        <v/>
      </c>
      <c r="L44" s="122" t="str">
        <f>IF(OR(ISBLANK('MH01 (2)'!L50),ISERROR('MH01 (2)'!L50)),"",'MH01 (2)'!L50)</f>
        <v/>
      </c>
      <c r="M44" s="122" t="str">
        <f>IF(OR(ISBLANK('MH01 (2)'!M50),ISERROR('MH01 (2)'!M50)),"",'MH01 (2)'!M50)</f>
        <v/>
      </c>
      <c r="N44" s="122" t="str">
        <f>IF(OR(ISBLANK('MH01 (2)'!N50),ISERROR('MH01 (2)'!N50)),"",'MH01 (2)'!N50)</f>
        <v/>
      </c>
      <c r="O44" s="122" t="str">
        <f>IF(OR(ISBLANK('MH01 (2)'!O50),ISERROR('MH01 (2)'!O50)),"",'MH01 (2)'!O50)</f>
        <v/>
      </c>
      <c r="AD44" s="446"/>
      <c r="AE44" s="447"/>
      <c r="AF44" s="446"/>
      <c r="AG44" s="447"/>
      <c r="AH44" s="446"/>
      <c r="AI44" s="447"/>
      <c r="AJ44" s="446"/>
      <c r="AK44" s="447"/>
      <c r="AL44" s="446"/>
      <c r="AM44" s="447"/>
    </row>
    <row r="45" spans="1:39" ht="12.75" customHeight="1">
      <c r="A45" s="433">
        <f>IF(OR(ISBLANK('MH01 (2)'!A51),ISERROR('MH01 (2)'!A51)),"",'MH01 (2)'!A51)</f>
        <v>39</v>
      </c>
      <c r="B45" s="434" t="str">
        <f>IF(OR(ISBLANK('MH01 (2)'!B51),ISERROR('MH01 (2)'!B51)),"",'MH01 (2)'!B51)</f>
        <v/>
      </c>
      <c r="C45" s="122" t="str">
        <f>IF(OR(ISBLANK('MH01 (2)'!C51),ISERROR('MH01 (2)'!C51)),"",'MH01 (2)'!C51)</f>
        <v/>
      </c>
      <c r="D45" s="392" t="str">
        <f>'MH01'!C46</f>
        <v/>
      </c>
      <c r="E45" s="392" t="str">
        <f>'MH01'!D46</f>
        <v/>
      </c>
      <c r="F45" s="122" t="str">
        <f>IF(OR(ISBLANK('MH01 (2)'!F51),ISERROR('MH01 (2)'!F51)),"",'MH01 (2)'!F51)</f>
        <v/>
      </c>
      <c r="G45" s="435" t="str">
        <f>IF(OR(ISBLANK('MH01 (2)'!G51),ISERROR('MH01 (2)'!G51)),"",'MH01 (2)'!G51)</f>
        <v/>
      </c>
      <c r="H45" s="122" t="str">
        <f>IF(OR(ISBLANK('MH01 (2)'!H51),ISERROR('MH01 (2)'!H51)),"",'MH01 (2)'!H51)</f>
        <v/>
      </c>
      <c r="I45" s="122" t="str">
        <f>IF(OR(ISBLANK('MH01 (2)'!I51),ISERROR('MH01 (2)'!I51)),"",'MH01 (2)'!I51)</f>
        <v/>
      </c>
      <c r="J45" s="146" t="str">
        <f>IF(OR(ISBLANK('MH01 (2)'!J51),ISERROR('MH01 (2)'!J51)),"",'MH01 (2)'!J51)</f>
        <v/>
      </c>
      <c r="K45" s="122" t="str">
        <f>IF(OR(ISBLANK('MH01 (2)'!K51),ISERROR('MH01 (2)'!K51)),"",'MH01 (2)'!K51)</f>
        <v/>
      </c>
      <c r="L45" s="122" t="str">
        <f>IF(OR(ISBLANK('MH01 (2)'!L51),ISERROR('MH01 (2)'!L51)),"",'MH01 (2)'!L51)</f>
        <v/>
      </c>
      <c r="M45" s="122" t="str">
        <f>IF(OR(ISBLANK('MH01 (2)'!M51),ISERROR('MH01 (2)'!M51)),"",'MH01 (2)'!M51)</f>
        <v/>
      </c>
      <c r="N45" s="122" t="str">
        <f>IF(OR(ISBLANK('MH01 (2)'!N51),ISERROR('MH01 (2)'!N51)),"",'MH01 (2)'!N51)</f>
        <v/>
      </c>
      <c r="O45" s="122" t="str">
        <f>IF(OR(ISBLANK('MH01 (2)'!O51),ISERROR('MH01 (2)'!O51)),"",'MH01 (2)'!O51)</f>
        <v/>
      </c>
      <c r="AD45" s="446"/>
      <c r="AE45" s="447"/>
      <c r="AF45" s="446"/>
      <c r="AG45" s="447"/>
      <c r="AH45" s="446"/>
      <c r="AI45" s="447"/>
      <c r="AJ45" s="446"/>
      <c r="AK45" s="447"/>
      <c r="AL45" s="446"/>
      <c r="AM45" s="447"/>
    </row>
    <row r="46" spans="1:39" ht="12.75" customHeight="1">
      <c r="A46" s="433">
        <f>IF(OR(ISBLANK('MH01 (2)'!A52),ISERROR('MH01 (2)'!A52)),"",'MH01 (2)'!A52)</f>
        <v>40</v>
      </c>
      <c r="B46" s="434" t="str">
        <f>IF(OR(ISBLANK('MH01 (2)'!B52),ISERROR('MH01 (2)'!B52)),"",'MH01 (2)'!B52)</f>
        <v/>
      </c>
      <c r="C46" s="122" t="str">
        <f>IF(OR(ISBLANK('MH01 (2)'!C52),ISERROR('MH01 (2)'!C52)),"",'MH01 (2)'!C52)</f>
        <v/>
      </c>
      <c r="D46" s="392" t="str">
        <f>'MH01'!C47</f>
        <v/>
      </c>
      <c r="E46" s="392" t="str">
        <f>'MH01'!D47</f>
        <v/>
      </c>
      <c r="F46" s="122" t="str">
        <f>IF(OR(ISBLANK('MH01 (2)'!F52),ISERROR('MH01 (2)'!F52)),"",'MH01 (2)'!F52)</f>
        <v/>
      </c>
      <c r="G46" s="435" t="str">
        <f>IF(OR(ISBLANK('MH01 (2)'!G52),ISERROR('MH01 (2)'!G52)),"",'MH01 (2)'!G52)</f>
        <v/>
      </c>
      <c r="H46" s="122" t="str">
        <f>IF(OR(ISBLANK('MH01 (2)'!H52),ISERROR('MH01 (2)'!H52)),"",'MH01 (2)'!H52)</f>
        <v/>
      </c>
      <c r="I46" s="122" t="str">
        <f>IF(OR(ISBLANK('MH01 (2)'!I52),ISERROR('MH01 (2)'!I52)),"",'MH01 (2)'!I52)</f>
        <v/>
      </c>
      <c r="J46" s="146" t="str">
        <f>IF(OR(ISBLANK('MH01 (2)'!J52),ISERROR('MH01 (2)'!J52)),"",'MH01 (2)'!J52)</f>
        <v/>
      </c>
      <c r="K46" s="122" t="str">
        <f>IF(OR(ISBLANK('MH01 (2)'!K52),ISERROR('MH01 (2)'!K52)),"",'MH01 (2)'!K52)</f>
        <v/>
      </c>
      <c r="L46" s="122" t="str">
        <f>IF(OR(ISBLANK('MH01 (2)'!L52),ISERROR('MH01 (2)'!L52)),"",'MH01 (2)'!L52)</f>
        <v/>
      </c>
      <c r="M46" s="122" t="str">
        <f>IF(OR(ISBLANK('MH01 (2)'!M52),ISERROR('MH01 (2)'!M52)),"",'MH01 (2)'!M52)</f>
        <v/>
      </c>
      <c r="N46" s="122" t="str">
        <f>IF(OR(ISBLANK('MH01 (2)'!N52),ISERROR('MH01 (2)'!N52)),"",'MH01 (2)'!N52)</f>
        <v/>
      </c>
      <c r="O46" s="122" t="str">
        <f>IF(OR(ISBLANK('MH01 (2)'!O52),ISERROR('MH01 (2)'!O52)),"",'MH01 (2)'!O52)</f>
        <v/>
      </c>
      <c r="AD46" s="446"/>
      <c r="AE46" s="447"/>
      <c r="AF46" s="446"/>
      <c r="AG46" s="447"/>
      <c r="AH46" s="446"/>
      <c r="AI46" s="447"/>
      <c r="AJ46" s="446"/>
      <c r="AK46" s="447"/>
      <c r="AL46" s="446"/>
      <c r="AM46" s="447"/>
    </row>
    <row r="47" spans="1:39" ht="12.75" customHeight="1">
      <c r="A47" s="433">
        <f>IF(OR(ISBLANK('MH01 (2)'!A53),ISERROR('MH01 (2)'!A53)),"",'MH01 (2)'!A53)</f>
        <v>41</v>
      </c>
      <c r="B47" s="434" t="str">
        <f>IF(OR(ISBLANK('MH01 (2)'!B53),ISERROR('MH01 (2)'!B53)),"",'MH01 (2)'!B53)</f>
        <v/>
      </c>
      <c r="C47" s="122" t="str">
        <f>IF(OR(ISBLANK('MH01 (2)'!C53),ISERROR('MH01 (2)'!C53)),"",'MH01 (2)'!C53)</f>
        <v/>
      </c>
      <c r="D47" s="392" t="str">
        <f>'MH01'!C48</f>
        <v/>
      </c>
      <c r="E47" s="392" t="str">
        <f>'MH01'!D48</f>
        <v/>
      </c>
      <c r="F47" s="122" t="str">
        <f>IF(OR(ISBLANK('MH01 (2)'!F53),ISERROR('MH01 (2)'!F53)),"",'MH01 (2)'!F53)</f>
        <v/>
      </c>
      <c r="G47" s="435" t="str">
        <f>IF(OR(ISBLANK('MH01 (2)'!G53),ISERROR('MH01 (2)'!G53)),"",'MH01 (2)'!G53)</f>
        <v/>
      </c>
      <c r="H47" s="122" t="str">
        <f>IF(OR(ISBLANK('MH01 (2)'!H53),ISERROR('MH01 (2)'!H53)),"",'MH01 (2)'!H53)</f>
        <v/>
      </c>
      <c r="I47" s="122" t="str">
        <f>IF(OR(ISBLANK('MH01 (2)'!I53),ISERROR('MH01 (2)'!I53)),"",'MH01 (2)'!I53)</f>
        <v/>
      </c>
      <c r="J47" s="146" t="str">
        <f>IF(OR(ISBLANK('MH01 (2)'!J53),ISERROR('MH01 (2)'!J53)),"",'MH01 (2)'!J53)</f>
        <v/>
      </c>
      <c r="K47" s="122" t="str">
        <f>IF(OR(ISBLANK('MH01 (2)'!K53),ISERROR('MH01 (2)'!K53)),"",'MH01 (2)'!K53)</f>
        <v/>
      </c>
      <c r="L47" s="122" t="str">
        <f>IF(OR(ISBLANK('MH01 (2)'!L53),ISERROR('MH01 (2)'!L53)),"",'MH01 (2)'!L53)</f>
        <v/>
      </c>
      <c r="M47" s="122" t="str">
        <f>IF(OR(ISBLANK('MH01 (2)'!M53),ISERROR('MH01 (2)'!M53)),"",'MH01 (2)'!M53)</f>
        <v/>
      </c>
      <c r="N47" s="122" t="str">
        <f>IF(OR(ISBLANK('MH01 (2)'!N53),ISERROR('MH01 (2)'!N53)),"",'MH01 (2)'!N53)</f>
        <v/>
      </c>
      <c r="O47" s="122" t="str">
        <f>IF(OR(ISBLANK('MH01 (2)'!O53),ISERROR('MH01 (2)'!O53)),"",'MH01 (2)'!O53)</f>
        <v/>
      </c>
      <c r="AD47" s="446"/>
      <c r="AE47" s="447"/>
      <c r="AF47" s="446"/>
      <c r="AG47" s="447"/>
      <c r="AH47" s="446"/>
      <c r="AI47" s="447"/>
      <c r="AJ47" s="446"/>
      <c r="AK47" s="447"/>
      <c r="AL47" s="446"/>
      <c r="AM47" s="447"/>
    </row>
    <row r="48" spans="1:39" ht="12.75" customHeight="1">
      <c r="A48" s="433">
        <f>IF(OR(ISBLANK('MH01 (2)'!A54),ISERROR('MH01 (2)'!A54)),"",'MH01 (2)'!A54)</f>
        <v>42</v>
      </c>
      <c r="B48" s="434" t="str">
        <f>IF(OR(ISBLANK('MH01 (2)'!B54),ISERROR('MH01 (2)'!B54)),"",'MH01 (2)'!B54)</f>
        <v/>
      </c>
      <c r="C48" s="122" t="str">
        <f>IF(OR(ISBLANK('MH01 (2)'!C54),ISERROR('MH01 (2)'!C54)),"",'MH01 (2)'!C54)</f>
        <v/>
      </c>
      <c r="D48" s="392" t="str">
        <f>'MH01'!C49</f>
        <v/>
      </c>
      <c r="E48" s="392" t="str">
        <f>'MH01'!D49</f>
        <v/>
      </c>
      <c r="F48" s="122" t="str">
        <f>IF(OR(ISBLANK('MH01 (2)'!F54),ISERROR('MH01 (2)'!F54)),"",'MH01 (2)'!F54)</f>
        <v/>
      </c>
      <c r="G48" s="435" t="str">
        <f>IF(OR(ISBLANK('MH01 (2)'!G54),ISERROR('MH01 (2)'!G54)),"",'MH01 (2)'!G54)</f>
        <v/>
      </c>
      <c r="H48" s="122" t="str">
        <f>IF(OR(ISBLANK('MH01 (2)'!H54),ISERROR('MH01 (2)'!H54)),"",'MH01 (2)'!H54)</f>
        <v/>
      </c>
      <c r="I48" s="122" t="str">
        <f>IF(OR(ISBLANK('MH01 (2)'!I54),ISERROR('MH01 (2)'!I54)),"",'MH01 (2)'!I54)</f>
        <v/>
      </c>
      <c r="J48" s="146" t="str">
        <f>IF(OR(ISBLANK('MH01 (2)'!J54),ISERROR('MH01 (2)'!J54)),"",'MH01 (2)'!J54)</f>
        <v/>
      </c>
      <c r="K48" s="122" t="str">
        <f>IF(OR(ISBLANK('MH01 (2)'!K54),ISERROR('MH01 (2)'!K54)),"",'MH01 (2)'!K54)</f>
        <v/>
      </c>
      <c r="L48" s="122" t="str">
        <f>IF(OR(ISBLANK('MH01 (2)'!L54),ISERROR('MH01 (2)'!L54)),"",'MH01 (2)'!L54)</f>
        <v/>
      </c>
      <c r="M48" s="122" t="str">
        <f>IF(OR(ISBLANK('MH01 (2)'!M54),ISERROR('MH01 (2)'!M54)),"",'MH01 (2)'!M54)</f>
        <v/>
      </c>
      <c r="N48" s="122" t="str">
        <f>IF(OR(ISBLANK('MH01 (2)'!N54),ISERROR('MH01 (2)'!N54)),"",'MH01 (2)'!N54)</f>
        <v/>
      </c>
      <c r="O48" s="122" t="str">
        <f>IF(OR(ISBLANK('MH01 (2)'!O54),ISERROR('MH01 (2)'!O54)),"",'MH01 (2)'!O54)</f>
        <v/>
      </c>
      <c r="AD48" s="446"/>
      <c r="AE48" s="447"/>
      <c r="AF48" s="446"/>
      <c r="AG48" s="447"/>
      <c r="AH48" s="446"/>
      <c r="AI48" s="447"/>
      <c r="AJ48" s="446"/>
      <c r="AK48" s="447"/>
      <c r="AL48" s="446"/>
      <c r="AM48" s="447"/>
    </row>
    <row r="49" spans="1:39" ht="12.75" customHeight="1">
      <c r="A49" s="433">
        <f>IF(OR(ISBLANK('MH01 (2)'!A55),ISERROR('MH01 (2)'!A55)),"",'MH01 (2)'!A55)</f>
        <v>43</v>
      </c>
      <c r="B49" s="434" t="str">
        <f>IF(OR(ISBLANK('MH01 (2)'!B55),ISERROR('MH01 (2)'!B55)),"",'MH01 (2)'!B55)</f>
        <v/>
      </c>
      <c r="C49" s="122" t="str">
        <f>IF(OR(ISBLANK('MH01 (2)'!C55),ISERROR('MH01 (2)'!C55)),"",'MH01 (2)'!C55)</f>
        <v/>
      </c>
      <c r="D49" s="392" t="str">
        <f>'MH01'!C50</f>
        <v/>
      </c>
      <c r="E49" s="392" t="str">
        <f>'MH01'!D50</f>
        <v/>
      </c>
      <c r="F49" s="122" t="str">
        <f>IF(OR(ISBLANK('MH01 (2)'!F55),ISERROR('MH01 (2)'!F55)),"",'MH01 (2)'!F55)</f>
        <v/>
      </c>
      <c r="G49" s="435" t="str">
        <f>IF(OR(ISBLANK('MH01 (2)'!G55),ISERROR('MH01 (2)'!G55)),"",'MH01 (2)'!G55)</f>
        <v/>
      </c>
      <c r="H49" s="122" t="str">
        <f>IF(OR(ISBLANK('MH01 (2)'!H55),ISERROR('MH01 (2)'!H55)),"",'MH01 (2)'!H55)</f>
        <v/>
      </c>
      <c r="I49" s="122" t="str">
        <f>IF(OR(ISBLANK('MH01 (2)'!I55),ISERROR('MH01 (2)'!I55)),"",'MH01 (2)'!I55)</f>
        <v/>
      </c>
      <c r="J49" s="146" t="str">
        <f>IF(OR(ISBLANK('MH01 (2)'!J55),ISERROR('MH01 (2)'!J55)),"",'MH01 (2)'!J55)</f>
        <v/>
      </c>
      <c r="K49" s="122" t="str">
        <f>IF(OR(ISBLANK('MH01 (2)'!K55),ISERROR('MH01 (2)'!K55)),"",'MH01 (2)'!K55)</f>
        <v/>
      </c>
      <c r="L49" s="122" t="str">
        <f>IF(OR(ISBLANK('MH01 (2)'!L55),ISERROR('MH01 (2)'!L55)),"",'MH01 (2)'!L55)</f>
        <v/>
      </c>
      <c r="M49" s="122" t="str">
        <f>IF(OR(ISBLANK('MH01 (2)'!M55),ISERROR('MH01 (2)'!M55)),"",'MH01 (2)'!M55)</f>
        <v/>
      </c>
      <c r="N49" s="122" t="str">
        <f>IF(OR(ISBLANK('MH01 (2)'!N55),ISERROR('MH01 (2)'!N55)),"",'MH01 (2)'!N55)</f>
        <v/>
      </c>
      <c r="O49" s="122" t="str">
        <f>IF(OR(ISBLANK('MH01 (2)'!O55),ISERROR('MH01 (2)'!O55)),"",'MH01 (2)'!O55)</f>
        <v/>
      </c>
      <c r="AD49" s="446"/>
      <c r="AE49" s="447"/>
      <c r="AF49" s="446"/>
      <c r="AG49" s="447"/>
      <c r="AH49" s="446"/>
      <c r="AI49" s="447"/>
      <c r="AJ49" s="446"/>
      <c r="AK49" s="447"/>
      <c r="AL49" s="446"/>
      <c r="AM49" s="447"/>
    </row>
    <row r="50" spans="1:39" ht="12.75" customHeight="1">
      <c r="A50" s="433">
        <f>IF(OR(ISBLANK('MH01 (2)'!A56),ISERROR('MH01 (2)'!A56)),"",'MH01 (2)'!A56)</f>
        <v>44</v>
      </c>
      <c r="B50" s="434" t="str">
        <f>IF(OR(ISBLANK('MH01 (2)'!B56),ISERROR('MH01 (2)'!B56)),"",'MH01 (2)'!B56)</f>
        <v/>
      </c>
      <c r="C50" s="122" t="str">
        <f>IF(OR(ISBLANK('MH01 (2)'!C56),ISERROR('MH01 (2)'!C56)),"",'MH01 (2)'!C56)</f>
        <v/>
      </c>
      <c r="D50" s="392" t="str">
        <f>'MH01'!C51</f>
        <v/>
      </c>
      <c r="E50" s="392" t="str">
        <f>'MH01'!D51</f>
        <v/>
      </c>
      <c r="F50" s="122" t="str">
        <f>IF(OR(ISBLANK('MH01 (2)'!F56),ISERROR('MH01 (2)'!F56)),"",'MH01 (2)'!F56)</f>
        <v/>
      </c>
      <c r="G50" s="435" t="str">
        <f>IF(OR(ISBLANK('MH01 (2)'!G56),ISERROR('MH01 (2)'!G56)),"",'MH01 (2)'!G56)</f>
        <v/>
      </c>
      <c r="H50" s="122" t="str">
        <f>IF(OR(ISBLANK('MH01 (2)'!H56),ISERROR('MH01 (2)'!H56)),"",'MH01 (2)'!H56)</f>
        <v/>
      </c>
      <c r="I50" s="122" t="str">
        <f>IF(OR(ISBLANK('MH01 (2)'!I56),ISERROR('MH01 (2)'!I56)),"",'MH01 (2)'!I56)</f>
        <v/>
      </c>
      <c r="J50" s="146" t="str">
        <f>IF(OR(ISBLANK('MH01 (2)'!J56),ISERROR('MH01 (2)'!J56)),"",'MH01 (2)'!J56)</f>
        <v/>
      </c>
      <c r="K50" s="122" t="str">
        <f>IF(OR(ISBLANK('MH01 (2)'!K56),ISERROR('MH01 (2)'!K56)),"",'MH01 (2)'!K56)</f>
        <v/>
      </c>
      <c r="L50" s="122" t="str">
        <f>IF(OR(ISBLANK('MH01 (2)'!L56),ISERROR('MH01 (2)'!L56)),"",'MH01 (2)'!L56)</f>
        <v/>
      </c>
      <c r="M50" s="122" t="str">
        <f>IF(OR(ISBLANK('MH01 (2)'!M56),ISERROR('MH01 (2)'!M56)),"",'MH01 (2)'!M56)</f>
        <v/>
      </c>
      <c r="N50" s="122" t="str">
        <f>IF(OR(ISBLANK('MH01 (2)'!N56),ISERROR('MH01 (2)'!N56)),"",'MH01 (2)'!N56)</f>
        <v/>
      </c>
      <c r="O50" s="122" t="str">
        <f>IF(OR(ISBLANK('MH01 (2)'!O56),ISERROR('MH01 (2)'!O56)),"",'MH01 (2)'!O56)</f>
        <v/>
      </c>
      <c r="AD50" s="446"/>
      <c r="AE50" s="447"/>
      <c r="AF50" s="446"/>
      <c r="AG50" s="447"/>
      <c r="AH50" s="446"/>
      <c r="AI50" s="447"/>
      <c r="AJ50" s="446"/>
      <c r="AK50" s="447"/>
      <c r="AL50" s="446"/>
      <c r="AM50" s="447"/>
    </row>
    <row r="51" spans="1:39" ht="12.75" customHeight="1">
      <c r="A51" s="433">
        <f>IF(OR(ISBLANK('MH01 (2)'!A57),ISERROR('MH01 (2)'!A57)),"",'MH01 (2)'!A57)</f>
        <v>45</v>
      </c>
      <c r="B51" s="434" t="str">
        <f>IF(OR(ISBLANK('MH01 (2)'!B57),ISERROR('MH01 (2)'!B57)),"",'MH01 (2)'!B57)</f>
        <v/>
      </c>
      <c r="C51" s="122" t="str">
        <f>IF(OR(ISBLANK('MH01 (2)'!C57),ISERROR('MH01 (2)'!C57)),"",'MH01 (2)'!C57)</f>
        <v/>
      </c>
      <c r="D51" s="392" t="str">
        <f>'MH01'!C52</f>
        <v/>
      </c>
      <c r="E51" s="392" t="str">
        <f>'MH01'!D52</f>
        <v/>
      </c>
      <c r="F51" s="122" t="str">
        <f>IF(OR(ISBLANK('MH01 (2)'!F57),ISERROR('MH01 (2)'!F57)),"",'MH01 (2)'!F57)</f>
        <v/>
      </c>
      <c r="G51" s="435" t="str">
        <f>IF(OR(ISBLANK('MH01 (2)'!G57),ISERROR('MH01 (2)'!G57)),"",'MH01 (2)'!G57)</f>
        <v/>
      </c>
      <c r="H51" s="122" t="str">
        <f>IF(OR(ISBLANK('MH01 (2)'!H57),ISERROR('MH01 (2)'!H57)),"",'MH01 (2)'!H57)</f>
        <v/>
      </c>
      <c r="I51" s="122" t="str">
        <f>IF(OR(ISBLANK('MH01 (2)'!I57),ISERROR('MH01 (2)'!I57)),"",'MH01 (2)'!I57)</f>
        <v/>
      </c>
      <c r="J51" s="146" t="str">
        <f>IF(OR(ISBLANK('MH01 (2)'!J57),ISERROR('MH01 (2)'!J57)),"",'MH01 (2)'!J57)</f>
        <v/>
      </c>
      <c r="K51" s="122" t="str">
        <f>IF(OR(ISBLANK('MH01 (2)'!K57),ISERROR('MH01 (2)'!K57)),"",'MH01 (2)'!K57)</f>
        <v/>
      </c>
      <c r="L51" s="122" t="str">
        <f>IF(OR(ISBLANK('MH01 (2)'!L57),ISERROR('MH01 (2)'!L57)),"",'MH01 (2)'!L57)</f>
        <v/>
      </c>
      <c r="M51" s="122" t="str">
        <f>IF(OR(ISBLANK('MH01 (2)'!M57),ISERROR('MH01 (2)'!M57)),"",'MH01 (2)'!M57)</f>
        <v/>
      </c>
      <c r="N51" s="122" t="str">
        <f>IF(OR(ISBLANK('MH01 (2)'!N57),ISERROR('MH01 (2)'!N57)),"",'MH01 (2)'!N57)</f>
        <v/>
      </c>
      <c r="O51" s="122" t="str">
        <f>IF(OR(ISBLANK('MH01 (2)'!O57),ISERROR('MH01 (2)'!O57)),"",'MH01 (2)'!O57)</f>
        <v/>
      </c>
      <c r="AD51" s="446"/>
      <c r="AE51" s="447"/>
      <c r="AF51" s="446"/>
      <c r="AG51" s="447"/>
      <c r="AH51" s="446"/>
      <c r="AI51" s="447"/>
      <c r="AJ51" s="446"/>
      <c r="AK51" s="447"/>
      <c r="AL51" s="446"/>
      <c r="AM51" s="447"/>
    </row>
    <row r="52" spans="1:39" ht="12.75" customHeight="1">
      <c r="A52" s="433">
        <f>IF(OR(ISBLANK('MH01 (2)'!A58),ISERROR('MH01 (2)'!A58)),"",'MH01 (2)'!A58)</f>
        <v>46</v>
      </c>
      <c r="B52" s="434" t="str">
        <f>IF(OR(ISBLANK('MH01 (2)'!B58),ISERROR('MH01 (2)'!B58)),"",'MH01 (2)'!B58)</f>
        <v/>
      </c>
      <c r="C52" s="122" t="str">
        <f>IF(OR(ISBLANK('MH01 (2)'!C58),ISERROR('MH01 (2)'!C58)),"",'MH01 (2)'!C58)</f>
        <v/>
      </c>
      <c r="D52" s="392" t="str">
        <f>'MH01'!C53</f>
        <v/>
      </c>
      <c r="E52" s="392" t="str">
        <f>'MH01'!D53</f>
        <v/>
      </c>
      <c r="F52" s="122" t="str">
        <f>IF(OR(ISBLANK('MH01 (2)'!F58),ISERROR('MH01 (2)'!F58)),"",'MH01 (2)'!F58)</f>
        <v/>
      </c>
      <c r="G52" s="435" t="str">
        <f>IF(OR(ISBLANK('MH01 (2)'!G58),ISERROR('MH01 (2)'!G58)),"",'MH01 (2)'!G58)</f>
        <v/>
      </c>
      <c r="H52" s="122" t="str">
        <f>IF(OR(ISBLANK('MH01 (2)'!H58),ISERROR('MH01 (2)'!H58)),"",'MH01 (2)'!H58)</f>
        <v/>
      </c>
      <c r="I52" s="122" t="str">
        <f>IF(OR(ISBLANK('MH01 (2)'!I58),ISERROR('MH01 (2)'!I58)),"",'MH01 (2)'!I58)</f>
        <v/>
      </c>
      <c r="J52" s="146" t="str">
        <f>IF(OR(ISBLANK('MH01 (2)'!J58),ISERROR('MH01 (2)'!J58)),"",'MH01 (2)'!J58)</f>
        <v/>
      </c>
      <c r="K52" s="122" t="str">
        <f>IF(OR(ISBLANK('MH01 (2)'!K58),ISERROR('MH01 (2)'!K58)),"",'MH01 (2)'!K58)</f>
        <v/>
      </c>
      <c r="L52" s="122" t="str">
        <f>IF(OR(ISBLANK('MH01 (2)'!L58),ISERROR('MH01 (2)'!L58)),"",'MH01 (2)'!L58)</f>
        <v/>
      </c>
      <c r="M52" s="122" t="str">
        <f>IF(OR(ISBLANK('MH01 (2)'!M58),ISERROR('MH01 (2)'!M58)),"",'MH01 (2)'!M58)</f>
        <v/>
      </c>
      <c r="N52" s="122" t="str">
        <f>IF(OR(ISBLANK('MH01 (2)'!N58),ISERROR('MH01 (2)'!N58)),"",'MH01 (2)'!N58)</f>
        <v/>
      </c>
      <c r="O52" s="122" t="str">
        <f>IF(OR(ISBLANK('MH01 (2)'!O58),ISERROR('MH01 (2)'!O58)),"",'MH01 (2)'!O58)</f>
        <v/>
      </c>
      <c r="AD52" s="446"/>
      <c r="AE52" s="447"/>
      <c r="AF52" s="446"/>
      <c r="AG52" s="447"/>
      <c r="AH52" s="446"/>
      <c r="AI52" s="447"/>
      <c r="AJ52" s="446"/>
      <c r="AK52" s="447"/>
      <c r="AL52" s="446"/>
      <c r="AM52" s="447"/>
    </row>
    <row r="53" spans="1:39" ht="12.75" customHeight="1">
      <c r="A53" s="433">
        <f>IF(OR(ISBLANK('MH01 (2)'!A59),ISERROR('MH01 (2)'!A59)),"",'MH01 (2)'!A59)</f>
        <v>47</v>
      </c>
      <c r="B53" s="434" t="str">
        <f>IF(OR(ISBLANK('MH01 (2)'!B59),ISERROR('MH01 (2)'!B59)),"",'MH01 (2)'!B59)</f>
        <v/>
      </c>
      <c r="C53" s="122" t="str">
        <f>IF(OR(ISBLANK('MH01 (2)'!C59),ISERROR('MH01 (2)'!C59)),"",'MH01 (2)'!C59)</f>
        <v/>
      </c>
      <c r="D53" s="392" t="str">
        <f>'MH01'!C54</f>
        <v/>
      </c>
      <c r="E53" s="392" t="str">
        <f>'MH01'!D54</f>
        <v/>
      </c>
      <c r="F53" s="122" t="str">
        <f>IF(OR(ISBLANK('MH01 (2)'!F59),ISERROR('MH01 (2)'!F59)),"",'MH01 (2)'!F59)</f>
        <v/>
      </c>
      <c r="G53" s="435" t="str">
        <f>IF(OR(ISBLANK('MH01 (2)'!G59),ISERROR('MH01 (2)'!G59)),"",'MH01 (2)'!G59)</f>
        <v/>
      </c>
      <c r="H53" s="122" t="str">
        <f>IF(OR(ISBLANK('MH01 (2)'!H59),ISERROR('MH01 (2)'!H59)),"",'MH01 (2)'!H59)</f>
        <v/>
      </c>
      <c r="I53" s="122" t="str">
        <f>IF(OR(ISBLANK('MH01 (2)'!I59),ISERROR('MH01 (2)'!I59)),"",'MH01 (2)'!I59)</f>
        <v/>
      </c>
      <c r="J53" s="146" t="str">
        <f>IF(OR(ISBLANK('MH01 (2)'!J59),ISERROR('MH01 (2)'!J59)),"",'MH01 (2)'!J59)</f>
        <v/>
      </c>
      <c r="K53" s="122" t="str">
        <f>IF(OR(ISBLANK('MH01 (2)'!K59),ISERROR('MH01 (2)'!K59)),"",'MH01 (2)'!K59)</f>
        <v/>
      </c>
      <c r="L53" s="122" t="str">
        <f>IF(OR(ISBLANK('MH01 (2)'!L59),ISERROR('MH01 (2)'!L59)),"",'MH01 (2)'!L59)</f>
        <v/>
      </c>
      <c r="M53" s="122" t="str">
        <f>IF(OR(ISBLANK('MH01 (2)'!M59),ISERROR('MH01 (2)'!M59)),"",'MH01 (2)'!M59)</f>
        <v/>
      </c>
      <c r="N53" s="122" t="str">
        <f>IF(OR(ISBLANK('MH01 (2)'!N59),ISERROR('MH01 (2)'!N59)),"",'MH01 (2)'!N59)</f>
        <v/>
      </c>
      <c r="O53" s="122" t="str">
        <f>IF(OR(ISBLANK('MH01 (2)'!O59),ISERROR('MH01 (2)'!O59)),"",'MH01 (2)'!O59)</f>
        <v/>
      </c>
      <c r="AD53" s="446"/>
      <c r="AE53" s="447"/>
      <c r="AF53" s="446"/>
      <c r="AG53" s="447"/>
      <c r="AH53" s="446"/>
      <c r="AI53" s="447"/>
      <c r="AJ53" s="446"/>
      <c r="AK53" s="447"/>
      <c r="AL53" s="446"/>
      <c r="AM53" s="447"/>
    </row>
    <row r="54" spans="1:39" ht="12.75" customHeight="1">
      <c r="A54" s="433">
        <f>IF(OR(ISBLANK('MH01 (2)'!A60),ISERROR('MH01 (2)'!A60)),"",'MH01 (2)'!A60)</f>
        <v>48</v>
      </c>
      <c r="B54" s="434" t="str">
        <f>IF(OR(ISBLANK('MH01 (2)'!B60),ISERROR('MH01 (2)'!B60)),"",'MH01 (2)'!B60)</f>
        <v/>
      </c>
      <c r="C54" s="122" t="str">
        <f>IF(OR(ISBLANK('MH01 (2)'!C60),ISERROR('MH01 (2)'!C60)),"",'MH01 (2)'!C60)</f>
        <v/>
      </c>
      <c r="D54" s="392" t="str">
        <f>'MH01'!C55</f>
        <v/>
      </c>
      <c r="E54" s="392" t="str">
        <f>'MH01'!D55</f>
        <v/>
      </c>
      <c r="F54" s="122" t="str">
        <f>IF(OR(ISBLANK('MH01 (2)'!F60),ISERROR('MH01 (2)'!F60)),"",'MH01 (2)'!F60)</f>
        <v/>
      </c>
      <c r="G54" s="435" t="str">
        <f>IF(OR(ISBLANK('MH01 (2)'!G60),ISERROR('MH01 (2)'!G60)),"",'MH01 (2)'!G60)</f>
        <v/>
      </c>
      <c r="H54" s="122" t="str">
        <f>IF(OR(ISBLANK('MH01 (2)'!H60),ISERROR('MH01 (2)'!H60)),"",'MH01 (2)'!H60)</f>
        <v/>
      </c>
      <c r="I54" s="122" t="str">
        <f>IF(OR(ISBLANK('MH01 (2)'!I60),ISERROR('MH01 (2)'!I60)),"",'MH01 (2)'!I60)</f>
        <v/>
      </c>
      <c r="J54" s="146" t="str">
        <f>IF(OR(ISBLANK('MH01 (2)'!J60),ISERROR('MH01 (2)'!J60)),"",'MH01 (2)'!J60)</f>
        <v/>
      </c>
      <c r="K54" s="122" t="str">
        <f>IF(OR(ISBLANK('MH01 (2)'!K60),ISERROR('MH01 (2)'!K60)),"",'MH01 (2)'!K60)</f>
        <v/>
      </c>
      <c r="L54" s="122" t="str">
        <f>IF(OR(ISBLANK('MH01 (2)'!L60),ISERROR('MH01 (2)'!L60)),"",'MH01 (2)'!L60)</f>
        <v/>
      </c>
      <c r="M54" s="122" t="str">
        <f>IF(OR(ISBLANK('MH01 (2)'!M60),ISERROR('MH01 (2)'!M60)),"",'MH01 (2)'!M60)</f>
        <v/>
      </c>
      <c r="N54" s="122" t="str">
        <f>IF(OR(ISBLANK('MH01 (2)'!N60),ISERROR('MH01 (2)'!N60)),"",'MH01 (2)'!N60)</f>
        <v/>
      </c>
      <c r="O54" s="122" t="str">
        <f>IF(OR(ISBLANK('MH01 (2)'!O60),ISERROR('MH01 (2)'!O60)),"",'MH01 (2)'!O60)</f>
        <v/>
      </c>
      <c r="AD54" s="446"/>
      <c r="AE54" s="447"/>
      <c r="AF54" s="446"/>
      <c r="AG54" s="447"/>
      <c r="AH54" s="446"/>
      <c r="AI54" s="447"/>
      <c r="AJ54" s="446"/>
      <c r="AK54" s="447"/>
      <c r="AL54" s="446"/>
      <c r="AM54" s="447"/>
    </row>
    <row r="55" spans="1:39" ht="12.75" customHeight="1">
      <c r="A55" s="433">
        <f>IF(OR(ISBLANK('MH01 (2)'!A61),ISERROR('MH01 (2)'!A61)),"",'MH01 (2)'!A61)</f>
        <v>49</v>
      </c>
      <c r="B55" s="434" t="str">
        <f>IF(OR(ISBLANK('MH01 (2)'!B61),ISERROR('MH01 (2)'!B61)),"",'MH01 (2)'!B61)</f>
        <v/>
      </c>
      <c r="C55" s="122" t="str">
        <f>IF(OR(ISBLANK('MH01 (2)'!C61),ISERROR('MH01 (2)'!C61)),"",'MH01 (2)'!C61)</f>
        <v/>
      </c>
      <c r="D55" s="392" t="str">
        <f>'MH01'!C56</f>
        <v/>
      </c>
      <c r="E55" s="392" t="str">
        <f>'MH01'!D56</f>
        <v/>
      </c>
      <c r="F55" s="122" t="str">
        <f>IF(OR(ISBLANK('MH01 (2)'!F61),ISERROR('MH01 (2)'!F61)),"",'MH01 (2)'!F61)</f>
        <v/>
      </c>
      <c r="G55" s="435" t="str">
        <f>IF(OR(ISBLANK('MH01 (2)'!G61),ISERROR('MH01 (2)'!G61)),"",'MH01 (2)'!G61)</f>
        <v/>
      </c>
      <c r="H55" s="122" t="str">
        <f>IF(OR(ISBLANK('MH01 (2)'!H61),ISERROR('MH01 (2)'!H61)),"",'MH01 (2)'!H61)</f>
        <v/>
      </c>
      <c r="I55" s="122" t="str">
        <f>IF(OR(ISBLANK('MH01 (2)'!I61),ISERROR('MH01 (2)'!I61)),"",'MH01 (2)'!I61)</f>
        <v/>
      </c>
      <c r="J55" s="146" t="str">
        <f>IF(OR(ISBLANK('MH01 (2)'!J61),ISERROR('MH01 (2)'!J61)),"",'MH01 (2)'!J61)</f>
        <v/>
      </c>
      <c r="K55" s="122" t="str">
        <f>IF(OR(ISBLANK('MH01 (2)'!K61),ISERROR('MH01 (2)'!K61)),"",'MH01 (2)'!K61)</f>
        <v/>
      </c>
      <c r="L55" s="122" t="str">
        <f>IF(OR(ISBLANK('MH01 (2)'!L61),ISERROR('MH01 (2)'!L61)),"",'MH01 (2)'!L61)</f>
        <v/>
      </c>
      <c r="M55" s="122" t="str">
        <f>IF(OR(ISBLANK('MH01 (2)'!M61),ISERROR('MH01 (2)'!M61)),"",'MH01 (2)'!M61)</f>
        <v/>
      </c>
      <c r="N55" s="122" t="str">
        <f>IF(OR(ISBLANK('MH01 (2)'!N61),ISERROR('MH01 (2)'!N61)),"",'MH01 (2)'!N61)</f>
        <v/>
      </c>
      <c r="O55" s="122" t="str">
        <f>IF(OR(ISBLANK('MH01 (2)'!O61),ISERROR('MH01 (2)'!O61)),"",'MH01 (2)'!O61)</f>
        <v/>
      </c>
      <c r="AD55" s="446"/>
      <c r="AE55" s="447"/>
      <c r="AF55" s="446"/>
      <c r="AG55" s="447"/>
      <c r="AH55" s="446"/>
      <c r="AI55" s="447"/>
      <c r="AJ55" s="446"/>
      <c r="AK55" s="447"/>
      <c r="AL55" s="446"/>
      <c r="AM55" s="447"/>
    </row>
    <row r="56" spans="1:39" ht="12.75" customHeight="1">
      <c r="A56" s="433">
        <f>IF(OR(ISBLANK('MH01 (2)'!A62),ISERROR('MH01 (2)'!A62)),"",'MH01 (2)'!A62)</f>
        <v>50</v>
      </c>
      <c r="B56" s="434" t="str">
        <f>IF(OR(ISBLANK('MH01 (2)'!B62),ISERROR('MH01 (2)'!B62)),"",'MH01 (2)'!B62)</f>
        <v/>
      </c>
      <c r="C56" s="122" t="str">
        <f>IF(OR(ISBLANK('MH01 (2)'!C62),ISERROR('MH01 (2)'!C62)),"",'MH01 (2)'!C62)</f>
        <v/>
      </c>
      <c r="D56" s="392" t="str">
        <f>'MH01'!C57</f>
        <v/>
      </c>
      <c r="E56" s="392" t="str">
        <f>'MH01'!D57</f>
        <v/>
      </c>
      <c r="F56" s="122" t="str">
        <f>IF(OR(ISBLANK('MH01 (2)'!F62),ISERROR('MH01 (2)'!F62)),"",'MH01 (2)'!F62)</f>
        <v/>
      </c>
      <c r="G56" s="435" t="str">
        <f>IF(OR(ISBLANK('MH01 (2)'!G62),ISERROR('MH01 (2)'!G62)),"",'MH01 (2)'!G62)</f>
        <v/>
      </c>
      <c r="H56" s="122" t="str">
        <f>IF(OR(ISBLANK('MH01 (2)'!H62),ISERROR('MH01 (2)'!H62)),"",'MH01 (2)'!H62)</f>
        <v/>
      </c>
      <c r="I56" s="122" t="str">
        <f>IF(OR(ISBLANK('MH01 (2)'!I62),ISERROR('MH01 (2)'!I62)),"",'MH01 (2)'!I62)</f>
        <v/>
      </c>
      <c r="J56" s="146" t="str">
        <f>IF(OR(ISBLANK('MH01 (2)'!J62),ISERROR('MH01 (2)'!J62)),"",'MH01 (2)'!J62)</f>
        <v/>
      </c>
      <c r="K56" s="122" t="str">
        <f>IF(OR(ISBLANK('MH01 (2)'!K62),ISERROR('MH01 (2)'!K62)),"",'MH01 (2)'!K62)</f>
        <v/>
      </c>
      <c r="L56" s="122" t="str">
        <f>IF(OR(ISBLANK('MH01 (2)'!L62),ISERROR('MH01 (2)'!L62)),"",'MH01 (2)'!L62)</f>
        <v/>
      </c>
      <c r="M56" s="122" t="str">
        <f>IF(OR(ISBLANK('MH01 (2)'!M62),ISERROR('MH01 (2)'!M62)),"",'MH01 (2)'!M62)</f>
        <v/>
      </c>
      <c r="N56" s="122" t="str">
        <f>IF(OR(ISBLANK('MH01 (2)'!N62),ISERROR('MH01 (2)'!N62)),"",'MH01 (2)'!N62)</f>
        <v/>
      </c>
      <c r="O56" s="122" t="str">
        <f>IF(OR(ISBLANK('MH01 (2)'!O62),ISERROR('MH01 (2)'!O62)),"",'MH01 (2)'!O62)</f>
        <v/>
      </c>
      <c r="AD56" s="446"/>
      <c r="AE56" s="447"/>
      <c r="AF56" s="446"/>
      <c r="AG56" s="447"/>
      <c r="AH56" s="446"/>
      <c r="AI56" s="447"/>
      <c r="AJ56" s="446"/>
      <c r="AK56" s="447"/>
      <c r="AL56" s="446"/>
      <c r="AM56" s="447"/>
    </row>
    <row r="57" spans="1:39" ht="12.75" customHeight="1">
      <c r="A57" s="433">
        <f>IF(OR(ISBLANK('MH01 (2)'!A63),ISERROR('MH01 (2)'!A63)),"",'MH01 (2)'!A63)</f>
        <v>51</v>
      </c>
      <c r="B57" s="434" t="str">
        <f>IF(OR(ISBLANK('MH01 (2)'!B63),ISERROR('MH01 (2)'!B63)),"",'MH01 (2)'!B63)</f>
        <v/>
      </c>
      <c r="C57" s="122" t="str">
        <f>IF(OR(ISBLANK('MH01 (2)'!C63),ISERROR('MH01 (2)'!C63)),"",'MH01 (2)'!C63)</f>
        <v/>
      </c>
      <c r="D57" s="392" t="str">
        <f>'MH01'!C58</f>
        <v/>
      </c>
      <c r="E57" s="392" t="str">
        <f>'MH01'!D58</f>
        <v/>
      </c>
      <c r="F57" s="122" t="str">
        <f>IF(OR(ISBLANK('MH01 (2)'!F63),ISERROR('MH01 (2)'!F63)),"",'MH01 (2)'!F63)</f>
        <v/>
      </c>
      <c r="G57" s="435" t="str">
        <f>IF(OR(ISBLANK('MH01 (2)'!G63),ISERROR('MH01 (2)'!G63)),"",'MH01 (2)'!G63)</f>
        <v/>
      </c>
      <c r="H57" s="122" t="str">
        <f>IF(OR(ISBLANK('MH01 (2)'!H63),ISERROR('MH01 (2)'!H63)),"",'MH01 (2)'!H63)</f>
        <v/>
      </c>
      <c r="I57" s="122" t="str">
        <f>IF(OR(ISBLANK('MH01 (2)'!I63),ISERROR('MH01 (2)'!I63)),"",'MH01 (2)'!I63)</f>
        <v/>
      </c>
      <c r="J57" s="146" t="str">
        <f>IF(OR(ISBLANK('MH01 (2)'!J63),ISERROR('MH01 (2)'!J63)),"",'MH01 (2)'!J63)</f>
        <v/>
      </c>
      <c r="K57" s="122" t="str">
        <f>IF(OR(ISBLANK('MH01 (2)'!K63),ISERROR('MH01 (2)'!K63)),"",'MH01 (2)'!K63)</f>
        <v/>
      </c>
      <c r="L57" s="122" t="str">
        <f>IF(OR(ISBLANK('MH01 (2)'!L63),ISERROR('MH01 (2)'!L63)),"",'MH01 (2)'!L63)</f>
        <v/>
      </c>
      <c r="M57" s="122" t="str">
        <f>IF(OR(ISBLANK('MH01 (2)'!M63),ISERROR('MH01 (2)'!M63)),"",'MH01 (2)'!M63)</f>
        <v/>
      </c>
      <c r="N57" s="122" t="str">
        <f>IF(OR(ISBLANK('MH01 (2)'!N63),ISERROR('MH01 (2)'!N63)),"",'MH01 (2)'!N63)</f>
        <v/>
      </c>
      <c r="O57" s="122" t="str">
        <f>IF(OR(ISBLANK('MH01 (2)'!O63),ISERROR('MH01 (2)'!O63)),"",'MH01 (2)'!O63)</f>
        <v/>
      </c>
      <c r="AD57" s="446"/>
      <c r="AE57" s="447"/>
      <c r="AF57" s="446"/>
      <c r="AG57" s="447"/>
      <c r="AH57" s="446"/>
      <c r="AI57" s="447"/>
      <c r="AJ57" s="446"/>
      <c r="AK57" s="447"/>
      <c r="AL57" s="446"/>
      <c r="AM57" s="447"/>
    </row>
    <row r="58" spans="1:39" ht="12.75" customHeight="1">
      <c r="A58" s="433">
        <f>IF(OR(ISBLANK('MH01 (2)'!A64),ISERROR('MH01 (2)'!A64)),"",'MH01 (2)'!A64)</f>
        <v>52</v>
      </c>
      <c r="B58" s="434" t="str">
        <f>IF(OR(ISBLANK('MH01 (2)'!B64),ISERROR('MH01 (2)'!B64)),"",'MH01 (2)'!B64)</f>
        <v/>
      </c>
      <c r="C58" s="122" t="str">
        <f>IF(OR(ISBLANK('MH01 (2)'!C64),ISERROR('MH01 (2)'!C64)),"",'MH01 (2)'!C64)</f>
        <v/>
      </c>
      <c r="D58" s="392" t="str">
        <f>'MH01'!C59</f>
        <v/>
      </c>
      <c r="E58" s="392" t="str">
        <f>'MH01'!D59</f>
        <v/>
      </c>
      <c r="F58" s="122" t="str">
        <f>IF(OR(ISBLANK('MH01 (2)'!F64),ISERROR('MH01 (2)'!F64)),"",'MH01 (2)'!F64)</f>
        <v/>
      </c>
      <c r="G58" s="435" t="str">
        <f>IF(OR(ISBLANK('MH01 (2)'!G64),ISERROR('MH01 (2)'!G64)),"",'MH01 (2)'!G64)</f>
        <v/>
      </c>
      <c r="H58" s="122" t="str">
        <f>IF(OR(ISBLANK('MH01 (2)'!H64),ISERROR('MH01 (2)'!H64)),"",'MH01 (2)'!H64)</f>
        <v/>
      </c>
      <c r="I58" s="122" t="str">
        <f>IF(OR(ISBLANK('MH01 (2)'!I64),ISERROR('MH01 (2)'!I64)),"",'MH01 (2)'!I64)</f>
        <v/>
      </c>
      <c r="J58" s="146" t="str">
        <f>IF(OR(ISBLANK('MH01 (2)'!J64),ISERROR('MH01 (2)'!J64)),"",'MH01 (2)'!J64)</f>
        <v/>
      </c>
      <c r="K58" s="122" t="str">
        <f>IF(OR(ISBLANK('MH01 (2)'!K64),ISERROR('MH01 (2)'!K64)),"",'MH01 (2)'!K64)</f>
        <v/>
      </c>
      <c r="L58" s="122" t="str">
        <f>IF(OR(ISBLANK('MH01 (2)'!L64),ISERROR('MH01 (2)'!L64)),"",'MH01 (2)'!L64)</f>
        <v/>
      </c>
      <c r="M58" s="122" t="str">
        <f>IF(OR(ISBLANK('MH01 (2)'!M64),ISERROR('MH01 (2)'!M64)),"",'MH01 (2)'!M64)</f>
        <v/>
      </c>
      <c r="N58" s="122" t="str">
        <f>IF(OR(ISBLANK('MH01 (2)'!N64),ISERROR('MH01 (2)'!N64)),"",'MH01 (2)'!N64)</f>
        <v/>
      </c>
      <c r="O58" s="122" t="str">
        <f>IF(OR(ISBLANK('MH01 (2)'!O64),ISERROR('MH01 (2)'!O64)),"",'MH01 (2)'!O64)</f>
        <v/>
      </c>
      <c r="AD58" s="446"/>
      <c r="AE58" s="447"/>
      <c r="AF58" s="446"/>
      <c r="AG58" s="447"/>
      <c r="AH58" s="446"/>
      <c r="AI58" s="447"/>
      <c r="AJ58" s="446"/>
      <c r="AK58" s="447"/>
      <c r="AL58" s="446"/>
      <c r="AM58" s="447"/>
    </row>
    <row r="59" spans="1:39" ht="12.75" customHeight="1">
      <c r="A59" s="433">
        <f>IF(OR(ISBLANK('MH01 (2)'!A65),ISERROR('MH01 (2)'!A65)),"",'MH01 (2)'!A65)</f>
        <v>53</v>
      </c>
      <c r="B59" s="434" t="str">
        <f>IF(OR(ISBLANK('MH01 (2)'!B65),ISERROR('MH01 (2)'!B65)),"",'MH01 (2)'!B65)</f>
        <v/>
      </c>
      <c r="C59" s="122" t="str">
        <f>IF(OR(ISBLANK('MH01 (2)'!C65),ISERROR('MH01 (2)'!C65)),"",'MH01 (2)'!C65)</f>
        <v/>
      </c>
      <c r="D59" s="392" t="str">
        <f>'MH01'!C60</f>
        <v/>
      </c>
      <c r="E59" s="392" t="str">
        <f>'MH01'!D60</f>
        <v/>
      </c>
      <c r="F59" s="122" t="str">
        <f>IF(OR(ISBLANK('MH01 (2)'!F65),ISERROR('MH01 (2)'!F65)),"",'MH01 (2)'!F65)</f>
        <v/>
      </c>
      <c r="G59" s="435" t="str">
        <f>IF(OR(ISBLANK('MH01 (2)'!G65),ISERROR('MH01 (2)'!G65)),"",'MH01 (2)'!G65)</f>
        <v/>
      </c>
      <c r="H59" s="122" t="str">
        <f>IF(OR(ISBLANK('MH01 (2)'!H65),ISERROR('MH01 (2)'!H65)),"",'MH01 (2)'!H65)</f>
        <v/>
      </c>
      <c r="I59" s="122" t="str">
        <f>IF(OR(ISBLANK('MH01 (2)'!I65),ISERROR('MH01 (2)'!I65)),"",'MH01 (2)'!I65)</f>
        <v/>
      </c>
      <c r="J59" s="146" t="str">
        <f>IF(OR(ISBLANK('MH01 (2)'!J65),ISERROR('MH01 (2)'!J65)),"",'MH01 (2)'!J65)</f>
        <v/>
      </c>
      <c r="K59" s="122" t="str">
        <f>IF(OR(ISBLANK('MH01 (2)'!K65),ISERROR('MH01 (2)'!K65)),"",'MH01 (2)'!K65)</f>
        <v/>
      </c>
      <c r="L59" s="122" t="str">
        <f>IF(OR(ISBLANK('MH01 (2)'!L65),ISERROR('MH01 (2)'!L65)),"",'MH01 (2)'!L65)</f>
        <v/>
      </c>
      <c r="M59" s="122" t="str">
        <f>IF(OR(ISBLANK('MH01 (2)'!M65),ISERROR('MH01 (2)'!M65)),"",'MH01 (2)'!M65)</f>
        <v/>
      </c>
      <c r="N59" s="122" t="str">
        <f>IF(OR(ISBLANK('MH01 (2)'!N65),ISERROR('MH01 (2)'!N65)),"",'MH01 (2)'!N65)</f>
        <v/>
      </c>
      <c r="O59" s="122" t="str">
        <f>IF(OR(ISBLANK('MH01 (2)'!O65),ISERROR('MH01 (2)'!O65)),"",'MH01 (2)'!O65)</f>
        <v/>
      </c>
      <c r="AD59" s="446"/>
      <c r="AE59" s="447"/>
      <c r="AF59" s="446"/>
      <c r="AG59" s="447"/>
      <c r="AH59" s="446"/>
      <c r="AI59" s="447"/>
      <c r="AJ59" s="446"/>
      <c r="AK59" s="447"/>
      <c r="AL59" s="446"/>
      <c r="AM59" s="447"/>
    </row>
    <row r="60" spans="1:39" ht="12.75" customHeight="1">
      <c r="A60" s="433">
        <f>IF(OR(ISBLANK('MH01 (2)'!A66),ISERROR('MH01 (2)'!A66)),"",'MH01 (2)'!A66)</f>
        <v>54</v>
      </c>
      <c r="B60" s="434" t="str">
        <f>IF(OR(ISBLANK('MH01 (2)'!B66),ISERROR('MH01 (2)'!B66)),"",'MH01 (2)'!B66)</f>
        <v/>
      </c>
      <c r="C60" s="122" t="str">
        <f>IF(OR(ISBLANK('MH01 (2)'!C66),ISERROR('MH01 (2)'!C66)),"",'MH01 (2)'!C66)</f>
        <v/>
      </c>
      <c r="D60" s="392" t="str">
        <f>'MH01'!C61</f>
        <v/>
      </c>
      <c r="E60" s="392" t="str">
        <f>'MH01'!D61</f>
        <v/>
      </c>
      <c r="F60" s="122" t="str">
        <f>IF(OR(ISBLANK('MH01 (2)'!F66),ISERROR('MH01 (2)'!F66)),"",'MH01 (2)'!F66)</f>
        <v/>
      </c>
      <c r="G60" s="435" t="str">
        <f>IF(OR(ISBLANK('MH01 (2)'!G66),ISERROR('MH01 (2)'!G66)),"",'MH01 (2)'!G66)</f>
        <v/>
      </c>
      <c r="H60" s="122" t="str">
        <f>IF(OR(ISBLANK('MH01 (2)'!H66),ISERROR('MH01 (2)'!H66)),"",'MH01 (2)'!H66)</f>
        <v/>
      </c>
      <c r="I60" s="122" t="str">
        <f>IF(OR(ISBLANK('MH01 (2)'!I66),ISERROR('MH01 (2)'!I66)),"",'MH01 (2)'!I66)</f>
        <v/>
      </c>
      <c r="J60" s="146" t="str">
        <f>IF(OR(ISBLANK('MH01 (2)'!J66),ISERROR('MH01 (2)'!J66)),"",'MH01 (2)'!J66)</f>
        <v/>
      </c>
      <c r="K60" s="122" t="str">
        <f>IF(OR(ISBLANK('MH01 (2)'!K66),ISERROR('MH01 (2)'!K66)),"",'MH01 (2)'!K66)</f>
        <v/>
      </c>
      <c r="L60" s="122" t="str">
        <f>IF(OR(ISBLANK('MH01 (2)'!L66),ISERROR('MH01 (2)'!L66)),"",'MH01 (2)'!L66)</f>
        <v/>
      </c>
      <c r="M60" s="122" t="str">
        <f>IF(OR(ISBLANK('MH01 (2)'!M66),ISERROR('MH01 (2)'!M66)),"",'MH01 (2)'!M66)</f>
        <v/>
      </c>
      <c r="N60" s="122" t="str">
        <f>IF(OR(ISBLANK('MH01 (2)'!N66),ISERROR('MH01 (2)'!N66)),"",'MH01 (2)'!N66)</f>
        <v/>
      </c>
      <c r="O60" s="122" t="str">
        <f>IF(OR(ISBLANK('MH01 (2)'!O66),ISERROR('MH01 (2)'!O66)),"",'MH01 (2)'!O66)</f>
        <v/>
      </c>
      <c r="AD60" s="446"/>
      <c r="AE60" s="447"/>
      <c r="AF60" s="446"/>
      <c r="AG60" s="447"/>
      <c r="AH60" s="446"/>
      <c r="AI60" s="447"/>
      <c r="AJ60" s="446"/>
      <c r="AK60" s="447"/>
      <c r="AL60" s="446"/>
      <c r="AM60" s="447"/>
    </row>
    <row r="61" spans="1:39" ht="12.75" customHeight="1">
      <c r="A61" s="433">
        <f>IF(OR(ISBLANK('MH01 (2)'!A67),ISERROR('MH01 (2)'!A67)),"",'MH01 (2)'!A67)</f>
        <v>55</v>
      </c>
      <c r="B61" s="434" t="str">
        <f>IF(OR(ISBLANK('MH01 (2)'!B67),ISERROR('MH01 (2)'!B67)),"",'MH01 (2)'!B67)</f>
        <v/>
      </c>
      <c r="C61" s="122" t="str">
        <f>IF(OR(ISBLANK('MH01 (2)'!C67),ISERROR('MH01 (2)'!C67)),"",'MH01 (2)'!C67)</f>
        <v/>
      </c>
      <c r="D61" s="392" t="str">
        <f>'MH01'!C62</f>
        <v/>
      </c>
      <c r="E61" s="392" t="str">
        <f>'MH01'!D62</f>
        <v/>
      </c>
      <c r="F61" s="122" t="str">
        <f>IF(OR(ISBLANK('MH01 (2)'!F67),ISERROR('MH01 (2)'!F67)),"",'MH01 (2)'!F67)</f>
        <v/>
      </c>
      <c r="G61" s="435" t="str">
        <f>IF(OR(ISBLANK('MH01 (2)'!G67),ISERROR('MH01 (2)'!G67)),"",'MH01 (2)'!G67)</f>
        <v/>
      </c>
      <c r="H61" s="122" t="str">
        <f>IF(OR(ISBLANK('MH01 (2)'!H67),ISERROR('MH01 (2)'!H67)),"",'MH01 (2)'!H67)</f>
        <v/>
      </c>
      <c r="I61" s="122" t="str">
        <f>IF(OR(ISBLANK('MH01 (2)'!I67),ISERROR('MH01 (2)'!I67)),"",'MH01 (2)'!I67)</f>
        <v/>
      </c>
      <c r="J61" s="146" t="str">
        <f>IF(OR(ISBLANK('MH01 (2)'!J67),ISERROR('MH01 (2)'!J67)),"",'MH01 (2)'!J67)</f>
        <v/>
      </c>
      <c r="K61" s="122" t="str">
        <f>IF(OR(ISBLANK('MH01 (2)'!K67),ISERROR('MH01 (2)'!K67)),"",'MH01 (2)'!K67)</f>
        <v/>
      </c>
      <c r="L61" s="122" t="str">
        <f>IF(OR(ISBLANK('MH01 (2)'!L67),ISERROR('MH01 (2)'!L67)),"",'MH01 (2)'!L67)</f>
        <v/>
      </c>
      <c r="M61" s="122" t="str">
        <f>IF(OR(ISBLANK('MH01 (2)'!M67),ISERROR('MH01 (2)'!M67)),"",'MH01 (2)'!M67)</f>
        <v/>
      </c>
      <c r="N61" s="122" t="str">
        <f>IF(OR(ISBLANK('MH01 (2)'!N67),ISERROR('MH01 (2)'!N67)),"",'MH01 (2)'!N67)</f>
        <v/>
      </c>
      <c r="O61" s="122" t="str">
        <f>IF(OR(ISBLANK('MH01 (2)'!O67),ISERROR('MH01 (2)'!O67)),"",'MH01 (2)'!O67)</f>
        <v/>
      </c>
      <c r="AD61" s="446"/>
      <c r="AE61" s="447"/>
      <c r="AF61" s="446"/>
      <c r="AG61" s="447"/>
      <c r="AH61" s="446"/>
      <c r="AI61" s="447"/>
      <c r="AJ61" s="446"/>
      <c r="AK61" s="447"/>
      <c r="AL61" s="446"/>
      <c r="AM61" s="447"/>
    </row>
    <row r="62" spans="1:39" ht="12.75" customHeight="1">
      <c r="A62" s="433">
        <f>IF(OR(ISBLANK('MH01 (2)'!A68),ISERROR('MH01 (2)'!A68)),"",'MH01 (2)'!A68)</f>
        <v>56</v>
      </c>
      <c r="B62" s="434" t="str">
        <f>IF(OR(ISBLANK('MH01 (2)'!B68),ISERROR('MH01 (2)'!B68)),"",'MH01 (2)'!B68)</f>
        <v/>
      </c>
      <c r="C62" s="122" t="str">
        <f>IF(OR(ISBLANK('MH01 (2)'!C68),ISERROR('MH01 (2)'!C68)),"",'MH01 (2)'!C68)</f>
        <v/>
      </c>
      <c r="D62" s="392" t="str">
        <f>'MH01'!C63</f>
        <v/>
      </c>
      <c r="E62" s="392" t="str">
        <f>'MH01'!D63</f>
        <v/>
      </c>
      <c r="F62" s="122" t="str">
        <f>IF(OR(ISBLANK('MH01 (2)'!F68),ISERROR('MH01 (2)'!F68)),"",'MH01 (2)'!F68)</f>
        <v/>
      </c>
      <c r="G62" s="435" t="str">
        <f>IF(OR(ISBLANK('MH01 (2)'!G68),ISERROR('MH01 (2)'!G68)),"",'MH01 (2)'!G68)</f>
        <v/>
      </c>
      <c r="H62" s="122" t="str">
        <f>IF(OR(ISBLANK('MH01 (2)'!H68),ISERROR('MH01 (2)'!H68)),"",'MH01 (2)'!H68)</f>
        <v/>
      </c>
      <c r="I62" s="122" t="str">
        <f>IF(OR(ISBLANK('MH01 (2)'!I68),ISERROR('MH01 (2)'!I68)),"",'MH01 (2)'!I68)</f>
        <v/>
      </c>
      <c r="J62" s="146" t="str">
        <f>IF(OR(ISBLANK('MH01 (2)'!J68),ISERROR('MH01 (2)'!J68)),"",'MH01 (2)'!J68)</f>
        <v/>
      </c>
      <c r="K62" s="122" t="str">
        <f>IF(OR(ISBLANK('MH01 (2)'!K68),ISERROR('MH01 (2)'!K68)),"",'MH01 (2)'!K68)</f>
        <v/>
      </c>
      <c r="L62" s="122" t="str">
        <f>IF(OR(ISBLANK('MH01 (2)'!L68),ISERROR('MH01 (2)'!L68)),"",'MH01 (2)'!L68)</f>
        <v/>
      </c>
      <c r="M62" s="122" t="str">
        <f>IF(OR(ISBLANK('MH01 (2)'!M68),ISERROR('MH01 (2)'!M68)),"",'MH01 (2)'!M68)</f>
        <v/>
      </c>
      <c r="N62" s="122" t="str">
        <f>IF(OR(ISBLANK('MH01 (2)'!N68),ISERROR('MH01 (2)'!N68)),"",'MH01 (2)'!N68)</f>
        <v/>
      </c>
      <c r="O62" s="122" t="str">
        <f>IF(OR(ISBLANK('MH01 (2)'!O68),ISERROR('MH01 (2)'!O68)),"",'MH01 (2)'!O68)</f>
        <v/>
      </c>
      <c r="AD62" s="446"/>
      <c r="AE62" s="447"/>
      <c r="AF62" s="446"/>
      <c r="AG62" s="447"/>
      <c r="AH62" s="446"/>
      <c r="AI62" s="447"/>
      <c r="AJ62" s="446"/>
      <c r="AK62" s="447"/>
      <c r="AL62" s="446"/>
      <c r="AM62" s="447"/>
    </row>
    <row r="63" spans="1:39" ht="12.75" customHeight="1">
      <c r="A63" s="433">
        <f>IF(OR(ISBLANK('MH01 (2)'!A69),ISERROR('MH01 (2)'!A69)),"",'MH01 (2)'!A69)</f>
        <v>57</v>
      </c>
      <c r="B63" s="434" t="str">
        <f>IF(OR(ISBLANK('MH01 (2)'!B69),ISERROR('MH01 (2)'!B69)),"",'MH01 (2)'!B69)</f>
        <v/>
      </c>
      <c r="C63" s="122" t="str">
        <f>IF(OR(ISBLANK('MH01 (2)'!C69),ISERROR('MH01 (2)'!C69)),"",'MH01 (2)'!C69)</f>
        <v/>
      </c>
      <c r="D63" s="392" t="str">
        <f>'MH01'!C64</f>
        <v/>
      </c>
      <c r="E63" s="392" t="str">
        <f>'MH01'!D64</f>
        <v/>
      </c>
      <c r="F63" s="122" t="str">
        <f>IF(OR(ISBLANK('MH01 (2)'!F69),ISERROR('MH01 (2)'!F69)),"",'MH01 (2)'!F69)</f>
        <v/>
      </c>
      <c r="G63" s="435" t="str">
        <f>IF(OR(ISBLANK('MH01 (2)'!G69),ISERROR('MH01 (2)'!G69)),"",'MH01 (2)'!G69)</f>
        <v/>
      </c>
      <c r="H63" s="122" t="str">
        <f>IF(OR(ISBLANK('MH01 (2)'!H69),ISERROR('MH01 (2)'!H69)),"",'MH01 (2)'!H69)</f>
        <v/>
      </c>
      <c r="I63" s="122" t="str">
        <f>IF(OR(ISBLANK('MH01 (2)'!I69),ISERROR('MH01 (2)'!I69)),"",'MH01 (2)'!I69)</f>
        <v/>
      </c>
      <c r="J63" s="146" t="str">
        <f>IF(OR(ISBLANK('MH01 (2)'!J69),ISERROR('MH01 (2)'!J69)),"",'MH01 (2)'!J69)</f>
        <v/>
      </c>
      <c r="K63" s="122" t="str">
        <f>IF(OR(ISBLANK('MH01 (2)'!K69),ISERROR('MH01 (2)'!K69)),"",'MH01 (2)'!K69)</f>
        <v/>
      </c>
      <c r="L63" s="122" t="str">
        <f>IF(OR(ISBLANK('MH01 (2)'!L69),ISERROR('MH01 (2)'!L69)),"",'MH01 (2)'!L69)</f>
        <v/>
      </c>
      <c r="M63" s="122" t="str">
        <f>IF(OR(ISBLANK('MH01 (2)'!M69),ISERROR('MH01 (2)'!M69)),"",'MH01 (2)'!M69)</f>
        <v/>
      </c>
      <c r="N63" s="122" t="str">
        <f>IF(OR(ISBLANK('MH01 (2)'!N69),ISERROR('MH01 (2)'!N69)),"",'MH01 (2)'!N69)</f>
        <v/>
      </c>
      <c r="O63" s="122" t="str">
        <f>IF(OR(ISBLANK('MH01 (2)'!O69),ISERROR('MH01 (2)'!O69)),"",'MH01 (2)'!O69)</f>
        <v/>
      </c>
      <c r="AD63" s="446"/>
      <c r="AE63" s="447"/>
      <c r="AF63" s="446"/>
      <c r="AG63" s="447"/>
      <c r="AH63" s="446"/>
      <c r="AI63" s="447"/>
      <c r="AJ63" s="446"/>
      <c r="AK63" s="447"/>
      <c r="AL63" s="446"/>
      <c r="AM63" s="447"/>
    </row>
    <row r="64" spans="1:39" ht="12.75" customHeight="1">
      <c r="A64" s="433">
        <f>IF(OR(ISBLANK('MH01 (2)'!A70),ISERROR('MH01 (2)'!A70)),"",'MH01 (2)'!A70)</f>
        <v>58</v>
      </c>
      <c r="B64" s="434" t="str">
        <f>IF(OR(ISBLANK('MH01 (2)'!B70),ISERROR('MH01 (2)'!B70)),"",'MH01 (2)'!B70)</f>
        <v/>
      </c>
      <c r="C64" s="122" t="str">
        <f>IF(OR(ISBLANK('MH01 (2)'!C70),ISERROR('MH01 (2)'!C70)),"",'MH01 (2)'!C70)</f>
        <v/>
      </c>
      <c r="D64" s="392" t="str">
        <f>'MH01'!C65</f>
        <v/>
      </c>
      <c r="E64" s="392" t="str">
        <f>'MH01'!D65</f>
        <v/>
      </c>
      <c r="F64" s="122" t="str">
        <f>IF(OR(ISBLANK('MH01 (2)'!F70),ISERROR('MH01 (2)'!F70)),"",'MH01 (2)'!F70)</f>
        <v/>
      </c>
      <c r="G64" s="435" t="str">
        <f>IF(OR(ISBLANK('MH01 (2)'!G70),ISERROR('MH01 (2)'!G70)),"",'MH01 (2)'!G70)</f>
        <v/>
      </c>
      <c r="H64" s="122" t="str">
        <f>IF(OR(ISBLANK('MH01 (2)'!H70),ISERROR('MH01 (2)'!H70)),"",'MH01 (2)'!H70)</f>
        <v/>
      </c>
      <c r="I64" s="122" t="str">
        <f>IF(OR(ISBLANK('MH01 (2)'!I70),ISERROR('MH01 (2)'!I70)),"",'MH01 (2)'!I70)</f>
        <v/>
      </c>
      <c r="J64" s="146" t="str">
        <f>IF(OR(ISBLANK('MH01 (2)'!J70),ISERROR('MH01 (2)'!J70)),"",'MH01 (2)'!J70)</f>
        <v/>
      </c>
      <c r="K64" s="122" t="str">
        <f>IF(OR(ISBLANK('MH01 (2)'!K70),ISERROR('MH01 (2)'!K70)),"",'MH01 (2)'!K70)</f>
        <v/>
      </c>
      <c r="L64" s="122" t="str">
        <f>IF(OR(ISBLANK('MH01 (2)'!L70),ISERROR('MH01 (2)'!L70)),"",'MH01 (2)'!L70)</f>
        <v/>
      </c>
      <c r="M64" s="122" t="str">
        <f>IF(OR(ISBLANK('MH01 (2)'!M70),ISERROR('MH01 (2)'!M70)),"",'MH01 (2)'!M70)</f>
        <v/>
      </c>
      <c r="N64" s="122" t="str">
        <f>IF(OR(ISBLANK('MH01 (2)'!N70),ISERROR('MH01 (2)'!N70)),"",'MH01 (2)'!N70)</f>
        <v/>
      </c>
      <c r="O64" s="122" t="str">
        <f>IF(OR(ISBLANK('MH01 (2)'!O70),ISERROR('MH01 (2)'!O70)),"",'MH01 (2)'!O70)</f>
        <v/>
      </c>
    </row>
    <row r="65" spans="1:15" ht="12.75" customHeight="1">
      <c r="A65" s="433">
        <f>IF(OR(ISBLANK('MH01 (2)'!A71),ISERROR('MH01 (2)'!A71)),"",'MH01 (2)'!A71)</f>
        <v>59</v>
      </c>
      <c r="B65" s="434" t="str">
        <f>IF(OR(ISBLANK('MH01 (2)'!B71),ISERROR('MH01 (2)'!B71)),"",'MH01 (2)'!B71)</f>
        <v/>
      </c>
      <c r="C65" s="122" t="str">
        <f>IF(OR(ISBLANK('MH01 (2)'!C71),ISERROR('MH01 (2)'!C71)),"",'MH01 (2)'!C71)</f>
        <v/>
      </c>
      <c r="D65" s="392" t="str">
        <f>'MH01'!C66</f>
        <v/>
      </c>
      <c r="E65" s="392" t="str">
        <f>'MH01'!D66</f>
        <v/>
      </c>
      <c r="F65" s="122" t="str">
        <f>IF(OR(ISBLANK('MH01 (2)'!F71),ISERROR('MH01 (2)'!F71)),"",'MH01 (2)'!F71)</f>
        <v/>
      </c>
      <c r="G65" s="435" t="str">
        <f>IF(OR(ISBLANK('MH01 (2)'!G71),ISERROR('MH01 (2)'!G71)),"",'MH01 (2)'!G71)</f>
        <v/>
      </c>
      <c r="H65" s="122" t="str">
        <f>IF(OR(ISBLANK('MH01 (2)'!H71),ISERROR('MH01 (2)'!H71)),"",'MH01 (2)'!H71)</f>
        <v/>
      </c>
      <c r="I65" s="122" t="str">
        <f>IF(OR(ISBLANK('MH01 (2)'!I71),ISERROR('MH01 (2)'!I71)),"",'MH01 (2)'!I71)</f>
        <v/>
      </c>
      <c r="J65" s="146" t="str">
        <f>IF(OR(ISBLANK('MH01 (2)'!J71),ISERROR('MH01 (2)'!J71)),"",'MH01 (2)'!J71)</f>
        <v/>
      </c>
      <c r="K65" s="122" t="str">
        <f>IF(OR(ISBLANK('MH01 (2)'!K71),ISERROR('MH01 (2)'!K71)),"",'MH01 (2)'!K71)</f>
        <v/>
      </c>
      <c r="L65" s="122" t="str">
        <f>IF(OR(ISBLANK('MH01 (2)'!L71),ISERROR('MH01 (2)'!L71)),"",'MH01 (2)'!L71)</f>
        <v/>
      </c>
      <c r="M65" s="122" t="str">
        <f>IF(OR(ISBLANK('MH01 (2)'!M71),ISERROR('MH01 (2)'!M71)),"",'MH01 (2)'!M71)</f>
        <v/>
      </c>
      <c r="N65" s="122" t="str">
        <f>IF(OR(ISBLANK('MH01 (2)'!N71),ISERROR('MH01 (2)'!N71)),"",'MH01 (2)'!N71)</f>
        <v/>
      </c>
      <c r="O65" s="122" t="str">
        <f>IF(OR(ISBLANK('MH01 (2)'!O71),ISERROR('MH01 (2)'!O71)),"",'MH01 (2)'!O71)</f>
        <v/>
      </c>
    </row>
    <row r="66" spans="1:15" ht="12.75" customHeight="1">
      <c r="A66" s="433">
        <f>IF(OR(ISBLANK('MH01 (2)'!A72),ISERROR('MH01 (2)'!A72)),"",'MH01 (2)'!A72)</f>
        <v>60</v>
      </c>
      <c r="B66" s="434" t="str">
        <f>IF(OR(ISBLANK('MH01 (2)'!B72),ISERROR('MH01 (2)'!B72)),"",'MH01 (2)'!B72)</f>
        <v/>
      </c>
      <c r="C66" s="122" t="str">
        <f>IF(OR(ISBLANK('MH01 (2)'!C72),ISERROR('MH01 (2)'!C72)),"",'MH01 (2)'!C72)</f>
        <v/>
      </c>
      <c r="D66" s="392" t="str">
        <f>'MH01'!C67</f>
        <v/>
      </c>
      <c r="E66" s="392" t="str">
        <f>'MH01'!D67</f>
        <v/>
      </c>
      <c r="F66" s="122" t="str">
        <f>IF(OR(ISBLANK('MH01 (2)'!F72),ISERROR('MH01 (2)'!F72)),"",'MH01 (2)'!F72)</f>
        <v/>
      </c>
      <c r="G66" s="435" t="str">
        <f>IF(OR(ISBLANK('MH01 (2)'!G72),ISERROR('MH01 (2)'!G72)),"",'MH01 (2)'!G72)</f>
        <v/>
      </c>
      <c r="H66" s="122" t="str">
        <f>IF(OR(ISBLANK('MH01 (2)'!H72),ISERROR('MH01 (2)'!H72)),"",'MH01 (2)'!H72)</f>
        <v/>
      </c>
      <c r="I66" s="122" t="str">
        <f>IF(OR(ISBLANK('MH01 (2)'!I72),ISERROR('MH01 (2)'!I72)),"",'MH01 (2)'!I72)</f>
        <v/>
      </c>
      <c r="J66" s="146" t="str">
        <f>IF(OR(ISBLANK('MH01 (2)'!J72),ISERROR('MH01 (2)'!J72)),"",'MH01 (2)'!J72)</f>
        <v/>
      </c>
      <c r="K66" s="122" t="str">
        <f>IF(OR(ISBLANK('MH01 (2)'!K72),ISERROR('MH01 (2)'!K72)),"",'MH01 (2)'!K72)</f>
        <v/>
      </c>
      <c r="L66" s="122" t="str">
        <f>IF(OR(ISBLANK('MH01 (2)'!L72),ISERROR('MH01 (2)'!L72)),"",'MH01 (2)'!L72)</f>
        <v/>
      </c>
      <c r="M66" s="122" t="str">
        <f>IF(OR(ISBLANK('MH01 (2)'!M72),ISERROR('MH01 (2)'!M72)),"",'MH01 (2)'!M72)</f>
        <v/>
      </c>
      <c r="N66" s="122" t="str">
        <f>IF(OR(ISBLANK('MH01 (2)'!N72),ISERROR('MH01 (2)'!N72)),"",'MH01 (2)'!N72)</f>
        <v/>
      </c>
      <c r="O66" s="122" t="str">
        <f>IF(OR(ISBLANK('MH01 (2)'!O72),ISERROR('MH01 (2)'!O72)),"",'MH01 (2)'!O72)</f>
        <v/>
      </c>
    </row>
    <row r="67" spans="1:15" ht="12.75" customHeight="1">
      <c r="A67" s="433">
        <f>IF(OR(ISBLANK('MH01 (2)'!A73),ISERROR('MH01 (2)'!A73)),"",'MH01 (2)'!A73)</f>
        <v>61</v>
      </c>
      <c r="B67" s="434" t="str">
        <f>IF(OR(ISBLANK('MH01 (2)'!B73),ISERROR('MH01 (2)'!B73)),"",'MH01 (2)'!B73)</f>
        <v/>
      </c>
      <c r="C67" s="122" t="str">
        <f>IF(OR(ISBLANK('MH01 (2)'!C73),ISERROR('MH01 (2)'!C73)),"",'MH01 (2)'!C73)</f>
        <v/>
      </c>
      <c r="D67" s="392" t="str">
        <f>'MH01'!C68</f>
        <v/>
      </c>
      <c r="E67" s="392" t="str">
        <f>'MH01'!D68</f>
        <v/>
      </c>
      <c r="F67" s="122" t="str">
        <f>IF(OR(ISBLANK('MH01 (2)'!F73),ISERROR('MH01 (2)'!F73)),"",'MH01 (2)'!F73)</f>
        <v/>
      </c>
      <c r="G67" s="435" t="str">
        <f>IF(OR(ISBLANK('MH01 (2)'!G73),ISERROR('MH01 (2)'!G73)),"",'MH01 (2)'!G73)</f>
        <v/>
      </c>
      <c r="H67" s="122" t="str">
        <f>IF(OR(ISBLANK('MH01 (2)'!H73),ISERROR('MH01 (2)'!H73)),"",'MH01 (2)'!H73)</f>
        <v/>
      </c>
      <c r="I67" s="122" t="str">
        <f>IF(OR(ISBLANK('MH01 (2)'!I73),ISERROR('MH01 (2)'!I73)),"",'MH01 (2)'!I73)</f>
        <v/>
      </c>
      <c r="J67" s="146" t="str">
        <f>IF(OR(ISBLANK('MH01 (2)'!J73),ISERROR('MH01 (2)'!J73)),"",'MH01 (2)'!J73)</f>
        <v/>
      </c>
      <c r="K67" s="122" t="str">
        <f>IF(OR(ISBLANK('MH01 (2)'!K73),ISERROR('MH01 (2)'!K73)),"",'MH01 (2)'!K73)</f>
        <v/>
      </c>
      <c r="L67" s="122" t="str">
        <f>IF(OR(ISBLANK('MH01 (2)'!L73),ISERROR('MH01 (2)'!L73)),"",'MH01 (2)'!L73)</f>
        <v/>
      </c>
      <c r="M67" s="122" t="str">
        <f>IF(OR(ISBLANK('MH01 (2)'!M73),ISERROR('MH01 (2)'!M73)),"",'MH01 (2)'!M73)</f>
        <v/>
      </c>
      <c r="N67" s="122" t="str">
        <f>IF(OR(ISBLANK('MH01 (2)'!N73),ISERROR('MH01 (2)'!N73)),"",'MH01 (2)'!N73)</f>
        <v/>
      </c>
      <c r="O67" s="122" t="str">
        <f>IF(OR(ISBLANK('MH01 (2)'!O73),ISERROR('MH01 (2)'!O73)),"",'MH01 (2)'!O73)</f>
        <v/>
      </c>
    </row>
    <row r="68" spans="1:15" ht="12.75" customHeight="1">
      <c r="A68" s="433">
        <f>IF(OR(ISBLANK('MH01 (2)'!A74),ISERROR('MH01 (2)'!A74)),"",'MH01 (2)'!A74)</f>
        <v>62</v>
      </c>
      <c r="B68" s="434" t="str">
        <f>IF(OR(ISBLANK('MH01 (2)'!B74),ISERROR('MH01 (2)'!B74)),"",'MH01 (2)'!B74)</f>
        <v/>
      </c>
      <c r="C68" s="122" t="str">
        <f>IF(OR(ISBLANK('MH01 (2)'!C74),ISERROR('MH01 (2)'!C74)),"",'MH01 (2)'!C74)</f>
        <v/>
      </c>
      <c r="D68" s="392" t="str">
        <f>'MH01'!C69</f>
        <v/>
      </c>
      <c r="E68" s="392" t="str">
        <f>'MH01'!D69</f>
        <v/>
      </c>
      <c r="F68" s="122" t="str">
        <f>IF(OR(ISBLANK('MH01 (2)'!F74),ISERROR('MH01 (2)'!F74)),"",'MH01 (2)'!F74)</f>
        <v/>
      </c>
      <c r="G68" s="435" t="str">
        <f>IF(OR(ISBLANK('MH01 (2)'!G74),ISERROR('MH01 (2)'!G74)),"",'MH01 (2)'!G74)</f>
        <v/>
      </c>
      <c r="H68" s="122" t="str">
        <f>IF(OR(ISBLANK('MH01 (2)'!H74),ISERROR('MH01 (2)'!H74)),"",'MH01 (2)'!H74)</f>
        <v/>
      </c>
      <c r="I68" s="122" t="str">
        <f>IF(OR(ISBLANK('MH01 (2)'!I74),ISERROR('MH01 (2)'!I74)),"",'MH01 (2)'!I74)</f>
        <v/>
      </c>
      <c r="J68" s="146" t="str">
        <f>IF(OR(ISBLANK('MH01 (2)'!J74),ISERROR('MH01 (2)'!J74)),"",'MH01 (2)'!J74)</f>
        <v/>
      </c>
      <c r="K68" s="122" t="str">
        <f>IF(OR(ISBLANK('MH01 (2)'!K74),ISERROR('MH01 (2)'!K74)),"",'MH01 (2)'!K74)</f>
        <v/>
      </c>
      <c r="L68" s="122" t="str">
        <f>IF(OR(ISBLANK('MH01 (2)'!L74),ISERROR('MH01 (2)'!L74)),"",'MH01 (2)'!L74)</f>
        <v/>
      </c>
      <c r="M68" s="122" t="str">
        <f>IF(OR(ISBLANK('MH01 (2)'!M74),ISERROR('MH01 (2)'!M74)),"",'MH01 (2)'!M74)</f>
        <v/>
      </c>
      <c r="N68" s="122" t="str">
        <f>IF(OR(ISBLANK('MH01 (2)'!N74),ISERROR('MH01 (2)'!N74)),"",'MH01 (2)'!N74)</f>
        <v/>
      </c>
      <c r="O68" s="122" t="str">
        <f>IF(OR(ISBLANK('MH01 (2)'!O74),ISERROR('MH01 (2)'!O74)),"",'MH01 (2)'!O74)</f>
        <v/>
      </c>
    </row>
    <row r="69" spans="1:15" ht="12.75" customHeight="1">
      <c r="A69" s="433">
        <f>IF(OR(ISBLANK('MH01 (2)'!A75),ISERROR('MH01 (2)'!A75)),"",'MH01 (2)'!A75)</f>
        <v>63</v>
      </c>
      <c r="B69" s="434" t="str">
        <f>IF(OR(ISBLANK('MH01 (2)'!B75),ISERROR('MH01 (2)'!B75)),"",'MH01 (2)'!B75)</f>
        <v/>
      </c>
      <c r="C69" s="122" t="str">
        <f>IF(OR(ISBLANK('MH01 (2)'!C75),ISERROR('MH01 (2)'!C75)),"",'MH01 (2)'!C75)</f>
        <v/>
      </c>
      <c r="D69" s="392" t="str">
        <f>'MH01'!C70</f>
        <v/>
      </c>
      <c r="E69" s="392" t="str">
        <f>'MH01'!D70</f>
        <v/>
      </c>
      <c r="F69" s="122" t="str">
        <f>IF(OR(ISBLANK('MH01 (2)'!F75),ISERROR('MH01 (2)'!F75)),"",'MH01 (2)'!F75)</f>
        <v/>
      </c>
      <c r="G69" s="435" t="str">
        <f>IF(OR(ISBLANK('MH01 (2)'!G75),ISERROR('MH01 (2)'!G75)),"",'MH01 (2)'!G75)</f>
        <v/>
      </c>
      <c r="H69" s="122" t="str">
        <f>IF(OR(ISBLANK('MH01 (2)'!H75),ISERROR('MH01 (2)'!H75)),"",'MH01 (2)'!H75)</f>
        <v/>
      </c>
      <c r="I69" s="122" t="str">
        <f>IF(OR(ISBLANK('MH01 (2)'!I75),ISERROR('MH01 (2)'!I75)),"",'MH01 (2)'!I75)</f>
        <v/>
      </c>
      <c r="J69" s="146" t="str">
        <f>IF(OR(ISBLANK('MH01 (2)'!J75),ISERROR('MH01 (2)'!J75)),"",'MH01 (2)'!J75)</f>
        <v/>
      </c>
      <c r="K69" s="122" t="str">
        <f>IF(OR(ISBLANK('MH01 (2)'!K75),ISERROR('MH01 (2)'!K75)),"",'MH01 (2)'!K75)</f>
        <v/>
      </c>
      <c r="L69" s="122" t="str">
        <f>IF(OR(ISBLANK('MH01 (2)'!L75),ISERROR('MH01 (2)'!L75)),"",'MH01 (2)'!L75)</f>
        <v/>
      </c>
      <c r="M69" s="122" t="str">
        <f>IF(OR(ISBLANK('MH01 (2)'!M75),ISERROR('MH01 (2)'!M75)),"",'MH01 (2)'!M75)</f>
        <v/>
      </c>
      <c r="N69" s="122" t="str">
        <f>IF(OR(ISBLANK('MH01 (2)'!N75),ISERROR('MH01 (2)'!N75)),"",'MH01 (2)'!N75)</f>
        <v/>
      </c>
      <c r="O69" s="122" t="str">
        <f>IF(OR(ISBLANK('MH01 (2)'!O75),ISERROR('MH01 (2)'!O75)),"",'MH01 (2)'!O75)</f>
        <v/>
      </c>
    </row>
    <row r="70" spans="1:15" ht="12.75" customHeight="1">
      <c r="A70" s="433">
        <f>IF(OR(ISBLANK('MH01 (2)'!A76),ISERROR('MH01 (2)'!A76)),"",'MH01 (2)'!A76)</f>
        <v>64</v>
      </c>
      <c r="B70" s="434" t="str">
        <f>IF(OR(ISBLANK('MH01 (2)'!B76),ISERROR('MH01 (2)'!B76)),"",'MH01 (2)'!B76)</f>
        <v/>
      </c>
      <c r="C70" s="122" t="str">
        <f>IF(OR(ISBLANK('MH01 (2)'!C76),ISERROR('MH01 (2)'!C76)),"",'MH01 (2)'!C76)</f>
        <v/>
      </c>
      <c r="D70" s="392" t="str">
        <f>'MH01'!C71</f>
        <v/>
      </c>
      <c r="E70" s="392" t="str">
        <f>'MH01'!D71</f>
        <v/>
      </c>
      <c r="F70" s="122" t="str">
        <f>IF(OR(ISBLANK('MH01 (2)'!F76),ISERROR('MH01 (2)'!F76)),"",'MH01 (2)'!F76)</f>
        <v/>
      </c>
      <c r="G70" s="435" t="str">
        <f>IF(OR(ISBLANK('MH01 (2)'!G76),ISERROR('MH01 (2)'!G76)),"",'MH01 (2)'!G76)</f>
        <v/>
      </c>
      <c r="H70" s="122" t="str">
        <f>IF(OR(ISBLANK('MH01 (2)'!H76),ISERROR('MH01 (2)'!H76)),"",'MH01 (2)'!H76)</f>
        <v/>
      </c>
      <c r="I70" s="122" t="str">
        <f>IF(OR(ISBLANK('MH01 (2)'!I76),ISERROR('MH01 (2)'!I76)),"",'MH01 (2)'!I76)</f>
        <v/>
      </c>
      <c r="J70" s="146" t="str">
        <f>IF(OR(ISBLANK('MH01 (2)'!J76),ISERROR('MH01 (2)'!J76)),"",'MH01 (2)'!J76)</f>
        <v/>
      </c>
      <c r="K70" s="122" t="str">
        <f>IF(OR(ISBLANK('MH01 (2)'!K76),ISERROR('MH01 (2)'!K76)),"",'MH01 (2)'!K76)</f>
        <v/>
      </c>
      <c r="L70" s="122" t="str">
        <f>IF(OR(ISBLANK('MH01 (2)'!L76),ISERROR('MH01 (2)'!L76)),"",'MH01 (2)'!L76)</f>
        <v/>
      </c>
      <c r="M70" s="122" t="str">
        <f>IF(OR(ISBLANK('MH01 (2)'!M76),ISERROR('MH01 (2)'!M76)),"",'MH01 (2)'!M76)</f>
        <v/>
      </c>
      <c r="N70" s="122" t="str">
        <f>IF(OR(ISBLANK('MH01 (2)'!N76),ISERROR('MH01 (2)'!N76)),"",'MH01 (2)'!N76)</f>
        <v/>
      </c>
      <c r="O70" s="122" t="str">
        <f>IF(OR(ISBLANK('MH01 (2)'!O76),ISERROR('MH01 (2)'!O76)),"",'MH01 (2)'!O76)</f>
        <v/>
      </c>
    </row>
    <row r="71" spans="1:15" ht="12.75" customHeight="1">
      <c r="A71" s="433">
        <f>IF(OR(ISBLANK('MH01 (2)'!A77),ISERROR('MH01 (2)'!A77)),"",'MH01 (2)'!A77)</f>
        <v>65</v>
      </c>
      <c r="B71" s="434" t="str">
        <f>IF(OR(ISBLANK('MH01 (2)'!B77),ISERROR('MH01 (2)'!B77)),"",'MH01 (2)'!B77)</f>
        <v/>
      </c>
      <c r="C71" s="122" t="str">
        <f>IF(OR(ISBLANK('MH01 (2)'!C77),ISERROR('MH01 (2)'!C77)),"",'MH01 (2)'!C77)</f>
        <v/>
      </c>
      <c r="D71" s="392" t="str">
        <f>'MH01'!C72</f>
        <v/>
      </c>
      <c r="E71" s="392" t="str">
        <f>'MH01'!D72</f>
        <v/>
      </c>
      <c r="F71" s="122" t="str">
        <f>IF(OR(ISBLANK('MH01 (2)'!F77),ISERROR('MH01 (2)'!F77)),"",'MH01 (2)'!F77)</f>
        <v/>
      </c>
      <c r="G71" s="435" t="str">
        <f>IF(OR(ISBLANK('MH01 (2)'!G77),ISERROR('MH01 (2)'!G77)),"",'MH01 (2)'!G77)</f>
        <v/>
      </c>
      <c r="H71" s="122" t="str">
        <f>IF(OR(ISBLANK('MH01 (2)'!H77),ISERROR('MH01 (2)'!H77)),"",'MH01 (2)'!H77)</f>
        <v/>
      </c>
      <c r="I71" s="122" t="str">
        <f>IF(OR(ISBLANK('MH01 (2)'!I77),ISERROR('MH01 (2)'!I77)),"",'MH01 (2)'!I77)</f>
        <v/>
      </c>
      <c r="J71" s="146" t="str">
        <f>IF(OR(ISBLANK('MH01 (2)'!J77),ISERROR('MH01 (2)'!J77)),"",'MH01 (2)'!J77)</f>
        <v/>
      </c>
      <c r="K71" s="122" t="str">
        <f>IF(OR(ISBLANK('MH01 (2)'!K77),ISERROR('MH01 (2)'!K77)),"",'MH01 (2)'!K77)</f>
        <v/>
      </c>
      <c r="L71" s="122" t="str">
        <f>IF(OR(ISBLANK('MH01 (2)'!L77),ISERROR('MH01 (2)'!L77)),"",'MH01 (2)'!L77)</f>
        <v/>
      </c>
      <c r="M71" s="122" t="str">
        <f>IF(OR(ISBLANK('MH01 (2)'!M77),ISERROR('MH01 (2)'!M77)),"",'MH01 (2)'!M77)</f>
        <v/>
      </c>
      <c r="N71" s="122" t="str">
        <f>IF(OR(ISBLANK('MH01 (2)'!N77),ISERROR('MH01 (2)'!N77)),"",'MH01 (2)'!N77)</f>
        <v/>
      </c>
      <c r="O71" s="122" t="str">
        <f>IF(OR(ISBLANK('MH01 (2)'!O77),ISERROR('MH01 (2)'!O77)),"",'MH01 (2)'!O77)</f>
        <v/>
      </c>
    </row>
    <row r="72" spans="1:15" ht="12.75" customHeight="1">
      <c r="A72" s="433">
        <f>IF(OR(ISBLANK('MH01 (2)'!A78),ISERROR('MH01 (2)'!A78)),"",'MH01 (2)'!A78)</f>
        <v>66</v>
      </c>
      <c r="B72" s="434" t="str">
        <f>IF(OR(ISBLANK('MH01 (2)'!B78),ISERROR('MH01 (2)'!B78)),"",'MH01 (2)'!B78)</f>
        <v/>
      </c>
      <c r="C72" s="122" t="str">
        <f>IF(OR(ISBLANK('MH01 (2)'!C78),ISERROR('MH01 (2)'!C78)),"",'MH01 (2)'!C78)</f>
        <v/>
      </c>
      <c r="D72" s="392" t="str">
        <f>'MH01'!C73</f>
        <v/>
      </c>
      <c r="E72" s="392" t="str">
        <f>'MH01'!D73</f>
        <v/>
      </c>
      <c r="F72" s="122" t="str">
        <f>IF(OR(ISBLANK('MH01 (2)'!F78),ISERROR('MH01 (2)'!F78)),"",'MH01 (2)'!F78)</f>
        <v/>
      </c>
      <c r="G72" s="435" t="str">
        <f>IF(OR(ISBLANK('MH01 (2)'!G78),ISERROR('MH01 (2)'!G78)),"",'MH01 (2)'!G78)</f>
        <v/>
      </c>
      <c r="H72" s="122" t="str">
        <f>IF(OR(ISBLANK('MH01 (2)'!H78),ISERROR('MH01 (2)'!H78)),"",'MH01 (2)'!H78)</f>
        <v/>
      </c>
      <c r="I72" s="122" t="str">
        <f>IF(OR(ISBLANK('MH01 (2)'!I78),ISERROR('MH01 (2)'!I78)),"",'MH01 (2)'!I78)</f>
        <v/>
      </c>
      <c r="J72" s="146" t="str">
        <f>IF(OR(ISBLANK('MH01 (2)'!J78),ISERROR('MH01 (2)'!J78)),"",'MH01 (2)'!J78)</f>
        <v/>
      </c>
      <c r="K72" s="122" t="str">
        <f>IF(OR(ISBLANK('MH01 (2)'!K78),ISERROR('MH01 (2)'!K78)),"",'MH01 (2)'!K78)</f>
        <v/>
      </c>
      <c r="L72" s="122" t="str">
        <f>IF(OR(ISBLANK('MH01 (2)'!L78),ISERROR('MH01 (2)'!L78)),"",'MH01 (2)'!L78)</f>
        <v/>
      </c>
      <c r="M72" s="122" t="str">
        <f>IF(OR(ISBLANK('MH01 (2)'!M78),ISERROR('MH01 (2)'!M78)),"",'MH01 (2)'!M78)</f>
        <v/>
      </c>
      <c r="N72" s="122" t="str">
        <f>IF(OR(ISBLANK('MH01 (2)'!N78),ISERROR('MH01 (2)'!N78)),"",'MH01 (2)'!N78)</f>
        <v/>
      </c>
      <c r="O72" s="122" t="str">
        <f>IF(OR(ISBLANK('MH01 (2)'!O78),ISERROR('MH01 (2)'!O78)),"",'MH01 (2)'!O78)</f>
        <v/>
      </c>
    </row>
    <row r="73" spans="1:15" ht="12.75" customHeight="1">
      <c r="A73" s="433">
        <f>IF(OR(ISBLANK('MH01 (2)'!A79),ISERROR('MH01 (2)'!A79)),"",'MH01 (2)'!A79)</f>
        <v>67</v>
      </c>
      <c r="B73" s="434" t="str">
        <f>IF(OR(ISBLANK('MH01 (2)'!B79),ISERROR('MH01 (2)'!B79)),"",'MH01 (2)'!B79)</f>
        <v/>
      </c>
      <c r="C73" s="122" t="str">
        <f>IF(OR(ISBLANK('MH01 (2)'!C79),ISERROR('MH01 (2)'!C79)),"",'MH01 (2)'!C79)</f>
        <v/>
      </c>
      <c r="D73" s="392" t="str">
        <f>'MH01'!C74</f>
        <v/>
      </c>
      <c r="E73" s="392" t="str">
        <f>'MH01'!D74</f>
        <v/>
      </c>
      <c r="F73" s="122" t="str">
        <f>IF(OR(ISBLANK('MH01 (2)'!F79),ISERROR('MH01 (2)'!F79)),"",'MH01 (2)'!F79)</f>
        <v/>
      </c>
      <c r="G73" s="435" t="str">
        <f>IF(OR(ISBLANK('MH01 (2)'!G79),ISERROR('MH01 (2)'!G79)),"",'MH01 (2)'!G79)</f>
        <v/>
      </c>
      <c r="H73" s="122" t="str">
        <f>IF(OR(ISBLANK('MH01 (2)'!H79),ISERROR('MH01 (2)'!H79)),"",'MH01 (2)'!H79)</f>
        <v/>
      </c>
      <c r="I73" s="122" t="str">
        <f>IF(OR(ISBLANK('MH01 (2)'!I79),ISERROR('MH01 (2)'!I79)),"",'MH01 (2)'!I79)</f>
        <v/>
      </c>
      <c r="J73" s="146" t="str">
        <f>IF(OR(ISBLANK('MH01 (2)'!J79),ISERROR('MH01 (2)'!J79)),"",'MH01 (2)'!J79)</f>
        <v/>
      </c>
      <c r="K73" s="122" t="str">
        <f>IF(OR(ISBLANK('MH01 (2)'!K79),ISERROR('MH01 (2)'!K79)),"",'MH01 (2)'!K79)</f>
        <v/>
      </c>
      <c r="L73" s="122" t="str">
        <f>IF(OR(ISBLANK('MH01 (2)'!L79),ISERROR('MH01 (2)'!L79)),"",'MH01 (2)'!L79)</f>
        <v/>
      </c>
      <c r="M73" s="122" t="str">
        <f>IF(OR(ISBLANK('MH01 (2)'!M79),ISERROR('MH01 (2)'!M79)),"",'MH01 (2)'!M79)</f>
        <v/>
      </c>
      <c r="N73" s="122" t="str">
        <f>IF(OR(ISBLANK('MH01 (2)'!N79),ISERROR('MH01 (2)'!N79)),"",'MH01 (2)'!N79)</f>
        <v/>
      </c>
      <c r="O73" s="122" t="str">
        <f>IF(OR(ISBLANK('MH01 (2)'!O79),ISERROR('MH01 (2)'!O79)),"",'MH01 (2)'!O79)</f>
        <v/>
      </c>
    </row>
    <row r="74" spans="1:15" ht="12.75" customHeight="1">
      <c r="A74" s="433">
        <f>IF(OR(ISBLANK('MH01 (2)'!A80),ISERROR('MH01 (2)'!A80)),"",'MH01 (2)'!A80)</f>
        <v>68</v>
      </c>
      <c r="B74" s="434" t="str">
        <f>IF(OR(ISBLANK('MH01 (2)'!B80),ISERROR('MH01 (2)'!B80)),"",'MH01 (2)'!B80)</f>
        <v/>
      </c>
      <c r="C74" s="122" t="str">
        <f>IF(OR(ISBLANK('MH01 (2)'!C80),ISERROR('MH01 (2)'!C80)),"",'MH01 (2)'!C80)</f>
        <v/>
      </c>
      <c r="D74" s="392" t="str">
        <f>'MH01'!C75</f>
        <v/>
      </c>
      <c r="E74" s="392" t="str">
        <f>'MH01'!D75</f>
        <v/>
      </c>
      <c r="F74" s="122" t="str">
        <f>IF(OR(ISBLANK('MH01 (2)'!F80),ISERROR('MH01 (2)'!F80)),"",'MH01 (2)'!F80)</f>
        <v/>
      </c>
      <c r="G74" s="435" t="str">
        <f>IF(OR(ISBLANK('MH01 (2)'!G80),ISERROR('MH01 (2)'!G80)),"",'MH01 (2)'!G80)</f>
        <v/>
      </c>
      <c r="H74" s="122" t="str">
        <f>IF(OR(ISBLANK('MH01 (2)'!H80),ISERROR('MH01 (2)'!H80)),"",'MH01 (2)'!H80)</f>
        <v/>
      </c>
      <c r="I74" s="122" t="str">
        <f>IF(OR(ISBLANK('MH01 (2)'!I80),ISERROR('MH01 (2)'!I80)),"",'MH01 (2)'!I80)</f>
        <v/>
      </c>
      <c r="J74" s="146" t="str">
        <f>IF(OR(ISBLANK('MH01 (2)'!J80),ISERROR('MH01 (2)'!J80)),"",'MH01 (2)'!J80)</f>
        <v/>
      </c>
      <c r="K74" s="122" t="str">
        <f>IF(OR(ISBLANK('MH01 (2)'!K80),ISERROR('MH01 (2)'!K80)),"",'MH01 (2)'!K80)</f>
        <v/>
      </c>
      <c r="L74" s="122" t="str">
        <f>IF(OR(ISBLANK('MH01 (2)'!L80),ISERROR('MH01 (2)'!L80)),"",'MH01 (2)'!L80)</f>
        <v/>
      </c>
      <c r="M74" s="122" t="str">
        <f>IF(OR(ISBLANK('MH01 (2)'!M80),ISERROR('MH01 (2)'!M80)),"",'MH01 (2)'!M80)</f>
        <v/>
      </c>
      <c r="N74" s="122" t="str">
        <f>IF(OR(ISBLANK('MH01 (2)'!N80),ISERROR('MH01 (2)'!N80)),"",'MH01 (2)'!N80)</f>
        <v/>
      </c>
      <c r="O74" s="122" t="str">
        <f>IF(OR(ISBLANK('MH01 (2)'!O80),ISERROR('MH01 (2)'!O80)),"",'MH01 (2)'!O80)</f>
        <v/>
      </c>
    </row>
    <row r="75" spans="1:15" ht="12.75" customHeight="1">
      <c r="A75" s="433">
        <f>IF(OR(ISBLANK('MH01 (2)'!A81),ISERROR('MH01 (2)'!A81)),"",'MH01 (2)'!A81)</f>
        <v>69</v>
      </c>
      <c r="B75" s="434" t="str">
        <f>IF(OR(ISBLANK('MH01 (2)'!B81),ISERROR('MH01 (2)'!B81)),"",'MH01 (2)'!B81)</f>
        <v/>
      </c>
      <c r="C75" s="122" t="str">
        <f>IF(OR(ISBLANK('MH01 (2)'!C81),ISERROR('MH01 (2)'!C81)),"",'MH01 (2)'!C81)</f>
        <v/>
      </c>
      <c r="D75" s="392" t="str">
        <f>'MH01'!C76</f>
        <v/>
      </c>
      <c r="E75" s="392" t="str">
        <f>'MH01'!D76</f>
        <v/>
      </c>
      <c r="F75" s="122" t="str">
        <f>IF(OR(ISBLANK('MH01 (2)'!F81),ISERROR('MH01 (2)'!F81)),"",'MH01 (2)'!F81)</f>
        <v/>
      </c>
      <c r="G75" s="435" t="str">
        <f>IF(OR(ISBLANK('MH01 (2)'!G81),ISERROR('MH01 (2)'!G81)),"",'MH01 (2)'!G81)</f>
        <v/>
      </c>
      <c r="H75" s="122" t="str">
        <f>IF(OR(ISBLANK('MH01 (2)'!H81),ISERROR('MH01 (2)'!H81)),"",'MH01 (2)'!H81)</f>
        <v/>
      </c>
      <c r="I75" s="122" t="str">
        <f>IF(OR(ISBLANK('MH01 (2)'!I81),ISERROR('MH01 (2)'!I81)),"",'MH01 (2)'!I81)</f>
        <v/>
      </c>
      <c r="J75" s="146" t="str">
        <f>IF(OR(ISBLANK('MH01 (2)'!J81),ISERROR('MH01 (2)'!J81)),"",'MH01 (2)'!J81)</f>
        <v/>
      </c>
      <c r="K75" s="122" t="str">
        <f>IF(OR(ISBLANK('MH01 (2)'!K81),ISERROR('MH01 (2)'!K81)),"",'MH01 (2)'!K81)</f>
        <v/>
      </c>
      <c r="L75" s="122" t="str">
        <f>IF(OR(ISBLANK('MH01 (2)'!L81),ISERROR('MH01 (2)'!L81)),"",'MH01 (2)'!L81)</f>
        <v/>
      </c>
      <c r="M75" s="122" t="str">
        <f>IF(OR(ISBLANK('MH01 (2)'!M81),ISERROR('MH01 (2)'!M81)),"",'MH01 (2)'!M81)</f>
        <v/>
      </c>
      <c r="N75" s="122" t="str">
        <f>IF(OR(ISBLANK('MH01 (2)'!N81),ISERROR('MH01 (2)'!N81)),"",'MH01 (2)'!N81)</f>
        <v/>
      </c>
      <c r="O75" s="122" t="str">
        <f>IF(OR(ISBLANK('MH01 (2)'!O81),ISERROR('MH01 (2)'!O81)),"",'MH01 (2)'!O81)</f>
        <v/>
      </c>
    </row>
    <row r="76" spans="1:15" ht="12.75" customHeight="1">
      <c r="A76" s="433">
        <f>IF(OR(ISBLANK('MH01 (2)'!A82),ISERROR('MH01 (2)'!A82)),"",'MH01 (2)'!A82)</f>
        <v>70</v>
      </c>
      <c r="B76" s="434" t="str">
        <f>IF(OR(ISBLANK('MH01 (2)'!B82),ISERROR('MH01 (2)'!B82)),"",'MH01 (2)'!B82)</f>
        <v/>
      </c>
      <c r="C76" s="122" t="str">
        <f>IF(OR(ISBLANK('MH01 (2)'!C82),ISERROR('MH01 (2)'!C82)),"",'MH01 (2)'!C82)</f>
        <v/>
      </c>
      <c r="D76" s="392" t="str">
        <f>'MH01'!C77</f>
        <v/>
      </c>
      <c r="E76" s="392" t="str">
        <f>'MH01'!D77</f>
        <v/>
      </c>
      <c r="F76" s="122" t="str">
        <f>IF(OR(ISBLANK('MH01 (2)'!F82),ISERROR('MH01 (2)'!F82)),"",'MH01 (2)'!F82)</f>
        <v/>
      </c>
      <c r="G76" s="435" t="str">
        <f>IF(OR(ISBLANK('MH01 (2)'!G82),ISERROR('MH01 (2)'!G82)),"",'MH01 (2)'!G82)</f>
        <v/>
      </c>
      <c r="H76" s="122" t="str">
        <f>IF(OR(ISBLANK('MH01 (2)'!H82),ISERROR('MH01 (2)'!H82)),"",'MH01 (2)'!H82)</f>
        <v/>
      </c>
      <c r="I76" s="122" t="str">
        <f>IF(OR(ISBLANK('MH01 (2)'!I82),ISERROR('MH01 (2)'!I82)),"",'MH01 (2)'!I82)</f>
        <v/>
      </c>
      <c r="J76" s="146" t="str">
        <f>IF(OR(ISBLANK('MH01 (2)'!J82),ISERROR('MH01 (2)'!J82)),"",'MH01 (2)'!J82)</f>
        <v/>
      </c>
      <c r="K76" s="122" t="str">
        <f>IF(OR(ISBLANK('MH01 (2)'!K82),ISERROR('MH01 (2)'!K82)),"",'MH01 (2)'!K82)</f>
        <v/>
      </c>
      <c r="L76" s="122" t="str">
        <f>IF(OR(ISBLANK('MH01 (2)'!L82),ISERROR('MH01 (2)'!L82)),"",'MH01 (2)'!L82)</f>
        <v/>
      </c>
      <c r="M76" s="122" t="str">
        <f>IF(OR(ISBLANK('MH01 (2)'!M82),ISERROR('MH01 (2)'!M82)),"",'MH01 (2)'!M82)</f>
        <v/>
      </c>
      <c r="N76" s="122" t="str">
        <f>IF(OR(ISBLANK('MH01 (2)'!N82),ISERROR('MH01 (2)'!N82)),"",'MH01 (2)'!N82)</f>
        <v/>
      </c>
      <c r="O76" s="122" t="str">
        <f>IF(OR(ISBLANK('MH01 (2)'!O82),ISERROR('MH01 (2)'!O82)),"",'MH01 (2)'!O82)</f>
        <v/>
      </c>
    </row>
    <row r="77" spans="1:15" ht="12.75" customHeight="1">
      <c r="A77" s="433">
        <f>IF(OR(ISBLANK('MH01 (2)'!A83),ISERROR('MH01 (2)'!A83)),"",'MH01 (2)'!A83)</f>
        <v>71</v>
      </c>
      <c r="B77" s="434" t="str">
        <f>IF(OR(ISBLANK('MH01 (2)'!B83),ISERROR('MH01 (2)'!B83)),"",'MH01 (2)'!B83)</f>
        <v/>
      </c>
      <c r="C77" s="122" t="str">
        <f>IF(OR(ISBLANK('MH01 (2)'!C83),ISERROR('MH01 (2)'!C83)),"",'MH01 (2)'!C83)</f>
        <v/>
      </c>
      <c r="D77" s="392" t="str">
        <f>'MH01'!C78</f>
        <v/>
      </c>
      <c r="E77" s="392" t="str">
        <f>'MH01'!D78</f>
        <v/>
      </c>
      <c r="F77" s="122" t="str">
        <f>IF(OR(ISBLANK('MH01 (2)'!F83),ISERROR('MH01 (2)'!F83)),"",'MH01 (2)'!F83)</f>
        <v/>
      </c>
      <c r="G77" s="435" t="str">
        <f>IF(OR(ISBLANK('MH01 (2)'!G83),ISERROR('MH01 (2)'!G83)),"",'MH01 (2)'!G83)</f>
        <v/>
      </c>
      <c r="H77" s="122" t="str">
        <f>IF(OR(ISBLANK('MH01 (2)'!H83),ISERROR('MH01 (2)'!H83)),"",'MH01 (2)'!H83)</f>
        <v/>
      </c>
      <c r="I77" s="122" t="str">
        <f>IF(OR(ISBLANK('MH01 (2)'!I83),ISERROR('MH01 (2)'!I83)),"",'MH01 (2)'!I83)</f>
        <v/>
      </c>
      <c r="J77" s="146" t="str">
        <f>IF(OR(ISBLANK('MH01 (2)'!J83),ISERROR('MH01 (2)'!J83)),"",'MH01 (2)'!J83)</f>
        <v/>
      </c>
      <c r="K77" s="122" t="str">
        <f>IF(OR(ISBLANK('MH01 (2)'!K83),ISERROR('MH01 (2)'!K83)),"",'MH01 (2)'!K83)</f>
        <v/>
      </c>
      <c r="L77" s="122" t="str">
        <f>IF(OR(ISBLANK('MH01 (2)'!L83),ISERROR('MH01 (2)'!L83)),"",'MH01 (2)'!L83)</f>
        <v/>
      </c>
      <c r="M77" s="122" t="str">
        <f>IF(OR(ISBLANK('MH01 (2)'!M83),ISERROR('MH01 (2)'!M83)),"",'MH01 (2)'!M83)</f>
        <v/>
      </c>
      <c r="N77" s="122" t="str">
        <f>IF(OR(ISBLANK('MH01 (2)'!N83),ISERROR('MH01 (2)'!N83)),"",'MH01 (2)'!N83)</f>
        <v/>
      </c>
      <c r="O77" s="122" t="str">
        <f>IF(OR(ISBLANK('MH01 (2)'!O83),ISERROR('MH01 (2)'!O83)),"",'MH01 (2)'!O83)</f>
        <v/>
      </c>
    </row>
    <row r="78" spans="1:15" ht="12.75" customHeight="1">
      <c r="A78" s="433">
        <f>IF(OR(ISBLANK('MH01 (2)'!A84),ISERROR('MH01 (2)'!A84)),"",'MH01 (2)'!A84)</f>
        <v>72</v>
      </c>
      <c r="B78" s="434" t="str">
        <f>IF(OR(ISBLANK('MH01 (2)'!B84),ISERROR('MH01 (2)'!B84)),"",'MH01 (2)'!B84)</f>
        <v/>
      </c>
      <c r="C78" s="122" t="str">
        <f>IF(OR(ISBLANK('MH01 (2)'!C84),ISERROR('MH01 (2)'!C84)),"",'MH01 (2)'!C84)</f>
        <v/>
      </c>
      <c r="D78" s="392" t="str">
        <f>'MH01'!C79</f>
        <v/>
      </c>
      <c r="E78" s="392" t="str">
        <f>'MH01'!D79</f>
        <v/>
      </c>
      <c r="F78" s="122" t="str">
        <f>IF(OR(ISBLANK('MH01 (2)'!F84),ISERROR('MH01 (2)'!F84)),"",'MH01 (2)'!F84)</f>
        <v/>
      </c>
      <c r="G78" s="435" t="str">
        <f>IF(OR(ISBLANK('MH01 (2)'!G84),ISERROR('MH01 (2)'!G84)),"",'MH01 (2)'!G84)</f>
        <v/>
      </c>
      <c r="H78" s="122" t="str">
        <f>IF(OR(ISBLANK('MH01 (2)'!H84),ISERROR('MH01 (2)'!H84)),"",'MH01 (2)'!H84)</f>
        <v/>
      </c>
      <c r="I78" s="122" t="str">
        <f>IF(OR(ISBLANK('MH01 (2)'!I84),ISERROR('MH01 (2)'!I84)),"",'MH01 (2)'!I84)</f>
        <v/>
      </c>
      <c r="J78" s="146" t="str">
        <f>IF(OR(ISBLANK('MH01 (2)'!J84),ISERROR('MH01 (2)'!J84)),"",'MH01 (2)'!J84)</f>
        <v/>
      </c>
      <c r="K78" s="122" t="str">
        <f>IF(OR(ISBLANK('MH01 (2)'!K84),ISERROR('MH01 (2)'!K84)),"",'MH01 (2)'!K84)</f>
        <v/>
      </c>
      <c r="L78" s="122" t="str">
        <f>IF(OR(ISBLANK('MH01 (2)'!L84),ISERROR('MH01 (2)'!L84)),"",'MH01 (2)'!L84)</f>
        <v/>
      </c>
      <c r="M78" s="122" t="str">
        <f>IF(OR(ISBLANK('MH01 (2)'!M84),ISERROR('MH01 (2)'!M84)),"",'MH01 (2)'!M84)</f>
        <v/>
      </c>
      <c r="N78" s="122" t="str">
        <f>IF(OR(ISBLANK('MH01 (2)'!N84),ISERROR('MH01 (2)'!N84)),"",'MH01 (2)'!N84)</f>
        <v/>
      </c>
      <c r="O78" s="122" t="str">
        <f>IF(OR(ISBLANK('MH01 (2)'!O84),ISERROR('MH01 (2)'!O84)),"",'MH01 (2)'!O84)</f>
        <v/>
      </c>
    </row>
    <row r="79" spans="1:15" ht="12.75" customHeight="1">
      <c r="A79" s="433">
        <f>IF(OR(ISBLANK('MH01 (2)'!A85),ISERROR('MH01 (2)'!A85)),"",'MH01 (2)'!A85)</f>
        <v>73</v>
      </c>
      <c r="B79" s="434" t="str">
        <f>IF(OR(ISBLANK('MH01 (2)'!B85),ISERROR('MH01 (2)'!B85)),"",'MH01 (2)'!B85)</f>
        <v/>
      </c>
      <c r="C79" s="122" t="str">
        <f>IF(OR(ISBLANK('MH01 (2)'!C85),ISERROR('MH01 (2)'!C85)),"",'MH01 (2)'!C85)</f>
        <v/>
      </c>
      <c r="D79" s="392" t="str">
        <f>'MH01'!C80</f>
        <v/>
      </c>
      <c r="E79" s="392" t="str">
        <f>'MH01'!D80</f>
        <v/>
      </c>
      <c r="F79" s="122" t="str">
        <f>IF(OR(ISBLANK('MH01 (2)'!F85),ISERROR('MH01 (2)'!F85)),"",'MH01 (2)'!F85)</f>
        <v/>
      </c>
      <c r="G79" s="435" t="str">
        <f>IF(OR(ISBLANK('MH01 (2)'!G85),ISERROR('MH01 (2)'!G85)),"",'MH01 (2)'!G85)</f>
        <v/>
      </c>
      <c r="H79" s="122" t="str">
        <f>IF(OR(ISBLANK('MH01 (2)'!H85),ISERROR('MH01 (2)'!H85)),"",'MH01 (2)'!H85)</f>
        <v/>
      </c>
      <c r="I79" s="122" t="str">
        <f>IF(OR(ISBLANK('MH01 (2)'!I85),ISERROR('MH01 (2)'!I85)),"",'MH01 (2)'!I85)</f>
        <v/>
      </c>
      <c r="J79" s="146" t="str">
        <f>IF(OR(ISBLANK('MH01 (2)'!J85),ISERROR('MH01 (2)'!J85)),"",'MH01 (2)'!J85)</f>
        <v/>
      </c>
      <c r="K79" s="122" t="str">
        <f>IF(OR(ISBLANK('MH01 (2)'!K85),ISERROR('MH01 (2)'!K85)),"",'MH01 (2)'!K85)</f>
        <v/>
      </c>
      <c r="L79" s="122" t="str">
        <f>IF(OR(ISBLANK('MH01 (2)'!L85),ISERROR('MH01 (2)'!L85)),"",'MH01 (2)'!L85)</f>
        <v/>
      </c>
      <c r="M79" s="122" t="str">
        <f>IF(OR(ISBLANK('MH01 (2)'!M85),ISERROR('MH01 (2)'!M85)),"",'MH01 (2)'!M85)</f>
        <v/>
      </c>
      <c r="N79" s="122" t="str">
        <f>IF(OR(ISBLANK('MH01 (2)'!N85),ISERROR('MH01 (2)'!N85)),"",'MH01 (2)'!N85)</f>
        <v/>
      </c>
      <c r="O79" s="122" t="str">
        <f>IF(OR(ISBLANK('MH01 (2)'!O85),ISERROR('MH01 (2)'!O85)),"",'MH01 (2)'!O85)</f>
        <v/>
      </c>
    </row>
    <row r="80" spans="1:15" ht="12.75" customHeight="1">
      <c r="A80" s="433">
        <f>IF(OR(ISBLANK('MH01 (2)'!A86),ISERROR('MH01 (2)'!A86)),"",'MH01 (2)'!A86)</f>
        <v>74</v>
      </c>
      <c r="B80" s="434" t="str">
        <f>IF(OR(ISBLANK('MH01 (2)'!B86),ISERROR('MH01 (2)'!B86)),"",'MH01 (2)'!B86)</f>
        <v/>
      </c>
      <c r="C80" s="122" t="str">
        <f>IF(OR(ISBLANK('MH01 (2)'!C86),ISERROR('MH01 (2)'!C86)),"",'MH01 (2)'!C86)</f>
        <v/>
      </c>
      <c r="D80" s="392" t="str">
        <f>'MH01'!C81</f>
        <v/>
      </c>
      <c r="E80" s="392" t="str">
        <f>'MH01'!D81</f>
        <v/>
      </c>
      <c r="F80" s="122" t="str">
        <f>IF(OR(ISBLANK('MH01 (2)'!F86),ISERROR('MH01 (2)'!F86)),"",'MH01 (2)'!F86)</f>
        <v/>
      </c>
      <c r="G80" s="435" t="str">
        <f>IF(OR(ISBLANK('MH01 (2)'!G86),ISERROR('MH01 (2)'!G86)),"",'MH01 (2)'!G86)</f>
        <v/>
      </c>
      <c r="H80" s="122" t="str">
        <f>IF(OR(ISBLANK('MH01 (2)'!H86),ISERROR('MH01 (2)'!H86)),"",'MH01 (2)'!H86)</f>
        <v/>
      </c>
      <c r="I80" s="122" t="str">
        <f>IF(OR(ISBLANK('MH01 (2)'!I86),ISERROR('MH01 (2)'!I86)),"",'MH01 (2)'!I86)</f>
        <v/>
      </c>
      <c r="J80" s="146" t="str">
        <f>IF(OR(ISBLANK('MH01 (2)'!J86),ISERROR('MH01 (2)'!J86)),"",'MH01 (2)'!J86)</f>
        <v/>
      </c>
      <c r="K80" s="122" t="str">
        <f>IF(OR(ISBLANK('MH01 (2)'!K86),ISERROR('MH01 (2)'!K86)),"",'MH01 (2)'!K86)</f>
        <v/>
      </c>
      <c r="L80" s="122" t="str">
        <f>IF(OR(ISBLANK('MH01 (2)'!L86),ISERROR('MH01 (2)'!L86)),"",'MH01 (2)'!L86)</f>
        <v/>
      </c>
      <c r="M80" s="122" t="str">
        <f>IF(OR(ISBLANK('MH01 (2)'!M86),ISERROR('MH01 (2)'!M86)),"",'MH01 (2)'!M86)</f>
        <v/>
      </c>
      <c r="N80" s="122" t="str">
        <f>IF(OR(ISBLANK('MH01 (2)'!N86),ISERROR('MH01 (2)'!N86)),"",'MH01 (2)'!N86)</f>
        <v/>
      </c>
      <c r="O80" s="122" t="str">
        <f>IF(OR(ISBLANK('MH01 (2)'!O86),ISERROR('MH01 (2)'!O86)),"",'MH01 (2)'!O86)</f>
        <v/>
      </c>
    </row>
    <row r="81" spans="1:15" ht="12.75" customHeight="1">
      <c r="A81" s="433">
        <f>IF(OR(ISBLANK('MH01 (2)'!A87),ISERROR('MH01 (2)'!A87)),"",'MH01 (2)'!A87)</f>
        <v>75</v>
      </c>
      <c r="B81" s="434" t="str">
        <f>IF(OR(ISBLANK('MH01 (2)'!B87),ISERROR('MH01 (2)'!B87)),"",'MH01 (2)'!B87)</f>
        <v/>
      </c>
      <c r="C81" s="122" t="str">
        <f>IF(OR(ISBLANK('MH01 (2)'!C87),ISERROR('MH01 (2)'!C87)),"",'MH01 (2)'!C87)</f>
        <v/>
      </c>
      <c r="D81" s="392" t="str">
        <f>'MH01'!C82</f>
        <v/>
      </c>
      <c r="E81" s="392" t="str">
        <f>'MH01'!D82</f>
        <v/>
      </c>
      <c r="F81" s="122" t="str">
        <f>IF(OR(ISBLANK('MH01 (2)'!F87),ISERROR('MH01 (2)'!F87)),"",'MH01 (2)'!F87)</f>
        <v/>
      </c>
      <c r="G81" s="435" t="str">
        <f>IF(OR(ISBLANK('MH01 (2)'!G87),ISERROR('MH01 (2)'!G87)),"",'MH01 (2)'!G87)</f>
        <v/>
      </c>
      <c r="H81" s="122" t="str">
        <f>IF(OR(ISBLANK('MH01 (2)'!H87),ISERROR('MH01 (2)'!H87)),"",'MH01 (2)'!H87)</f>
        <v/>
      </c>
      <c r="I81" s="122" t="str">
        <f>IF(OR(ISBLANK('MH01 (2)'!I87),ISERROR('MH01 (2)'!I87)),"",'MH01 (2)'!I87)</f>
        <v/>
      </c>
      <c r="J81" s="146" t="str">
        <f>IF(OR(ISBLANK('MH01 (2)'!J87),ISERROR('MH01 (2)'!J87)),"",'MH01 (2)'!J87)</f>
        <v/>
      </c>
      <c r="K81" s="122" t="str">
        <f>IF(OR(ISBLANK('MH01 (2)'!K87),ISERROR('MH01 (2)'!K87)),"",'MH01 (2)'!K87)</f>
        <v/>
      </c>
      <c r="L81" s="122" t="str">
        <f>IF(OR(ISBLANK('MH01 (2)'!L87),ISERROR('MH01 (2)'!L87)),"",'MH01 (2)'!L87)</f>
        <v/>
      </c>
      <c r="M81" s="122" t="str">
        <f>IF(OR(ISBLANK('MH01 (2)'!M87),ISERROR('MH01 (2)'!M87)),"",'MH01 (2)'!M87)</f>
        <v/>
      </c>
      <c r="N81" s="122" t="str">
        <f>IF(OR(ISBLANK('MH01 (2)'!N87),ISERROR('MH01 (2)'!N87)),"",'MH01 (2)'!N87)</f>
        <v/>
      </c>
      <c r="O81" s="122" t="str">
        <f>IF(OR(ISBLANK('MH01 (2)'!O87),ISERROR('MH01 (2)'!O87)),"",'MH01 (2)'!O87)</f>
        <v/>
      </c>
    </row>
    <row r="82" spans="1:15" ht="12.75" customHeight="1">
      <c r="A82" s="433">
        <f>IF(OR(ISBLANK('MH01 (2)'!A88),ISERROR('MH01 (2)'!A88)),"",'MH01 (2)'!A88)</f>
        <v>76</v>
      </c>
      <c r="B82" s="434" t="str">
        <f>IF(OR(ISBLANK('MH01 (2)'!B88),ISERROR('MH01 (2)'!B88)),"",'MH01 (2)'!B88)</f>
        <v/>
      </c>
      <c r="C82" s="122" t="str">
        <f>IF(OR(ISBLANK('MH01 (2)'!C88),ISERROR('MH01 (2)'!C88)),"",'MH01 (2)'!C88)</f>
        <v/>
      </c>
      <c r="D82" s="392" t="str">
        <f>'MH01'!C83</f>
        <v/>
      </c>
      <c r="E82" s="392" t="str">
        <f>'MH01'!D83</f>
        <v/>
      </c>
      <c r="F82" s="122" t="str">
        <f>IF(OR(ISBLANK('MH01 (2)'!F88),ISERROR('MH01 (2)'!F88)),"",'MH01 (2)'!F88)</f>
        <v/>
      </c>
      <c r="G82" s="435" t="str">
        <f>IF(OR(ISBLANK('MH01 (2)'!G88),ISERROR('MH01 (2)'!G88)),"",'MH01 (2)'!G88)</f>
        <v/>
      </c>
      <c r="H82" s="122" t="str">
        <f>IF(OR(ISBLANK('MH01 (2)'!H88),ISERROR('MH01 (2)'!H88)),"",'MH01 (2)'!H88)</f>
        <v/>
      </c>
      <c r="I82" s="122" t="str">
        <f>IF(OR(ISBLANK('MH01 (2)'!I88),ISERROR('MH01 (2)'!I88)),"",'MH01 (2)'!I88)</f>
        <v/>
      </c>
      <c r="J82" s="146" t="str">
        <f>IF(OR(ISBLANK('MH01 (2)'!J88),ISERROR('MH01 (2)'!J88)),"",'MH01 (2)'!J88)</f>
        <v/>
      </c>
      <c r="K82" s="122" t="str">
        <f>IF(OR(ISBLANK('MH01 (2)'!K88),ISERROR('MH01 (2)'!K88)),"",'MH01 (2)'!K88)</f>
        <v/>
      </c>
      <c r="L82" s="122" t="str">
        <f>IF(OR(ISBLANK('MH01 (2)'!L88),ISERROR('MH01 (2)'!L88)),"",'MH01 (2)'!L88)</f>
        <v/>
      </c>
      <c r="M82" s="122" t="str">
        <f>IF(OR(ISBLANK('MH01 (2)'!M88),ISERROR('MH01 (2)'!M88)),"",'MH01 (2)'!M88)</f>
        <v/>
      </c>
      <c r="N82" s="122" t="str">
        <f>IF(OR(ISBLANK('MH01 (2)'!N88),ISERROR('MH01 (2)'!N88)),"",'MH01 (2)'!N88)</f>
        <v/>
      </c>
      <c r="O82" s="122" t="str">
        <f>IF(OR(ISBLANK('MH01 (2)'!O88),ISERROR('MH01 (2)'!O88)),"",'MH01 (2)'!O88)</f>
        <v/>
      </c>
    </row>
    <row r="83" spans="1:15" ht="12.75" customHeight="1">
      <c r="A83" s="433">
        <f>IF(OR(ISBLANK('MH01 (2)'!A89),ISERROR('MH01 (2)'!A89)),"",'MH01 (2)'!A89)</f>
        <v>77</v>
      </c>
      <c r="B83" s="434" t="str">
        <f>IF(OR(ISBLANK('MH01 (2)'!B89),ISERROR('MH01 (2)'!B89)),"",'MH01 (2)'!B89)</f>
        <v/>
      </c>
      <c r="C83" s="122" t="str">
        <f>IF(OR(ISBLANK('MH01 (2)'!C89),ISERROR('MH01 (2)'!C89)),"",'MH01 (2)'!C89)</f>
        <v/>
      </c>
      <c r="D83" s="392" t="str">
        <f>'MH01'!C84</f>
        <v/>
      </c>
      <c r="E83" s="392" t="str">
        <f>'MH01'!D84</f>
        <v/>
      </c>
      <c r="F83" s="122" t="str">
        <f>IF(OR(ISBLANK('MH01 (2)'!F89),ISERROR('MH01 (2)'!F89)),"",'MH01 (2)'!F89)</f>
        <v/>
      </c>
      <c r="G83" s="435" t="str">
        <f>IF(OR(ISBLANK('MH01 (2)'!G89),ISERROR('MH01 (2)'!G89)),"",'MH01 (2)'!G89)</f>
        <v/>
      </c>
      <c r="H83" s="122" t="str">
        <f>IF(OR(ISBLANK('MH01 (2)'!H89),ISERROR('MH01 (2)'!H89)),"",'MH01 (2)'!H89)</f>
        <v/>
      </c>
      <c r="I83" s="122" t="str">
        <f>IF(OR(ISBLANK('MH01 (2)'!I89),ISERROR('MH01 (2)'!I89)),"",'MH01 (2)'!I89)</f>
        <v/>
      </c>
      <c r="J83" s="146" t="str">
        <f>IF(OR(ISBLANK('MH01 (2)'!J89),ISERROR('MH01 (2)'!J89)),"",'MH01 (2)'!J89)</f>
        <v/>
      </c>
      <c r="K83" s="122" t="str">
        <f>IF(OR(ISBLANK('MH01 (2)'!K89),ISERROR('MH01 (2)'!K89)),"",'MH01 (2)'!K89)</f>
        <v/>
      </c>
      <c r="L83" s="122" t="str">
        <f>IF(OR(ISBLANK('MH01 (2)'!L89),ISERROR('MH01 (2)'!L89)),"",'MH01 (2)'!L89)</f>
        <v/>
      </c>
      <c r="M83" s="122" t="str">
        <f>IF(OR(ISBLANK('MH01 (2)'!M89),ISERROR('MH01 (2)'!M89)),"",'MH01 (2)'!M89)</f>
        <v/>
      </c>
      <c r="N83" s="122" t="str">
        <f>IF(OR(ISBLANK('MH01 (2)'!N89),ISERROR('MH01 (2)'!N89)),"",'MH01 (2)'!N89)</f>
        <v/>
      </c>
      <c r="O83" s="122" t="str">
        <f>IF(OR(ISBLANK('MH01 (2)'!O89),ISERROR('MH01 (2)'!O89)),"",'MH01 (2)'!O89)</f>
        <v/>
      </c>
    </row>
    <row r="84" spans="1:15" ht="12.75" customHeight="1">
      <c r="A84" s="433">
        <f>IF(OR(ISBLANK('MH01 (2)'!A90),ISERROR('MH01 (2)'!A90)),"",'MH01 (2)'!A90)</f>
        <v>78</v>
      </c>
      <c r="B84" s="434" t="str">
        <f>IF(OR(ISBLANK('MH01 (2)'!B90),ISERROR('MH01 (2)'!B90)),"",'MH01 (2)'!B90)</f>
        <v/>
      </c>
      <c r="C84" s="122" t="str">
        <f>IF(OR(ISBLANK('MH01 (2)'!C90),ISERROR('MH01 (2)'!C90)),"",'MH01 (2)'!C90)</f>
        <v/>
      </c>
      <c r="D84" s="392" t="str">
        <f>'MH01'!C85</f>
        <v/>
      </c>
      <c r="E84" s="392" t="str">
        <f>'MH01'!D85</f>
        <v/>
      </c>
      <c r="F84" s="122" t="str">
        <f>IF(OR(ISBLANK('MH01 (2)'!F90),ISERROR('MH01 (2)'!F90)),"",'MH01 (2)'!F90)</f>
        <v/>
      </c>
      <c r="G84" s="435" t="str">
        <f>IF(OR(ISBLANK('MH01 (2)'!G90),ISERROR('MH01 (2)'!G90)),"",'MH01 (2)'!G90)</f>
        <v/>
      </c>
      <c r="H84" s="122" t="str">
        <f>IF(OR(ISBLANK('MH01 (2)'!H90),ISERROR('MH01 (2)'!H90)),"",'MH01 (2)'!H90)</f>
        <v/>
      </c>
      <c r="I84" s="122" t="str">
        <f>IF(OR(ISBLANK('MH01 (2)'!I90),ISERROR('MH01 (2)'!I90)),"",'MH01 (2)'!I90)</f>
        <v/>
      </c>
      <c r="J84" s="146" t="str">
        <f>IF(OR(ISBLANK('MH01 (2)'!J90),ISERROR('MH01 (2)'!J90)),"",'MH01 (2)'!J90)</f>
        <v/>
      </c>
      <c r="K84" s="122" t="str">
        <f>IF(OR(ISBLANK('MH01 (2)'!K90),ISERROR('MH01 (2)'!K90)),"",'MH01 (2)'!K90)</f>
        <v/>
      </c>
      <c r="L84" s="122" t="str">
        <f>IF(OR(ISBLANK('MH01 (2)'!L90),ISERROR('MH01 (2)'!L90)),"",'MH01 (2)'!L90)</f>
        <v/>
      </c>
      <c r="M84" s="122" t="str">
        <f>IF(OR(ISBLANK('MH01 (2)'!M90),ISERROR('MH01 (2)'!M90)),"",'MH01 (2)'!M90)</f>
        <v/>
      </c>
      <c r="N84" s="122" t="str">
        <f>IF(OR(ISBLANK('MH01 (2)'!N90),ISERROR('MH01 (2)'!N90)),"",'MH01 (2)'!N90)</f>
        <v/>
      </c>
      <c r="O84" s="122" t="str">
        <f>IF(OR(ISBLANK('MH01 (2)'!O90),ISERROR('MH01 (2)'!O90)),"",'MH01 (2)'!O90)</f>
        <v/>
      </c>
    </row>
    <row r="85" spans="1:15" ht="12.75" customHeight="1">
      <c r="A85" s="433">
        <f>IF(OR(ISBLANK('MH01 (2)'!A91),ISERROR('MH01 (2)'!A91)),"",'MH01 (2)'!A91)</f>
        <v>79</v>
      </c>
      <c r="B85" s="434" t="str">
        <f>IF(OR(ISBLANK('MH01 (2)'!B91),ISERROR('MH01 (2)'!B91)),"",'MH01 (2)'!B91)</f>
        <v/>
      </c>
      <c r="C85" s="122" t="str">
        <f>IF(OR(ISBLANK('MH01 (2)'!C91),ISERROR('MH01 (2)'!C91)),"",'MH01 (2)'!C91)</f>
        <v/>
      </c>
      <c r="D85" s="392" t="str">
        <f>'MH01'!C86</f>
        <v/>
      </c>
      <c r="E85" s="392" t="str">
        <f>'MH01'!D86</f>
        <v/>
      </c>
      <c r="F85" s="122" t="str">
        <f>IF(OR(ISBLANK('MH01 (2)'!F91),ISERROR('MH01 (2)'!F91)),"",'MH01 (2)'!F91)</f>
        <v/>
      </c>
      <c r="G85" s="435" t="str">
        <f>IF(OR(ISBLANK('MH01 (2)'!G91),ISERROR('MH01 (2)'!G91)),"",'MH01 (2)'!G91)</f>
        <v/>
      </c>
      <c r="H85" s="122" t="str">
        <f>IF(OR(ISBLANK('MH01 (2)'!H91),ISERROR('MH01 (2)'!H91)),"",'MH01 (2)'!H91)</f>
        <v/>
      </c>
      <c r="I85" s="122" t="str">
        <f>IF(OR(ISBLANK('MH01 (2)'!I91),ISERROR('MH01 (2)'!I91)),"",'MH01 (2)'!I91)</f>
        <v/>
      </c>
      <c r="J85" s="146" t="str">
        <f>IF(OR(ISBLANK('MH01 (2)'!J91),ISERROR('MH01 (2)'!J91)),"",'MH01 (2)'!J91)</f>
        <v/>
      </c>
      <c r="K85" s="122" t="str">
        <f>IF(OR(ISBLANK('MH01 (2)'!K91),ISERROR('MH01 (2)'!K91)),"",'MH01 (2)'!K91)</f>
        <v/>
      </c>
      <c r="L85" s="122" t="str">
        <f>IF(OR(ISBLANK('MH01 (2)'!L91),ISERROR('MH01 (2)'!L91)),"",'MH01 (2)'!L91)</f>
        <v/>
      </c>
      <c r="M85" s="122" t="str">
        <f>IF(OR(ISBLANK('MH01 (2)'!M91),ISERROR('MH01 (2)'!M91)),"",'MH01 (2)'!M91)</f>
        <v/>
      </c>
      <c r="N85" s="122" t="str">
        <f>IF(OR(ISBLANK('MH01 (2)'!N91),ISERROR('MH01 (2)'!N91)),"",'MH01 (2)'!N91)</f>
        <v/>
      </c>
      <c r="O85" s="122" t="str">
        <f>IF(OR(ISBLANK('MH01 (2)'!O91),ISERROR('MH01 (2)'!O91)),"",'MH01 (2)'!O91)</f>
        <v/>
      </c>
    </row>
    <row r="86" spans="1:15" ht="12.75" customHeight="1">
      <c r="A86" s="433">
        <f>IF(OR(ISBLANK('MH01 (2)'!A92),ISERROR('MH01 (2)'!A92)),"",'MH01 (2)'!A92)</f>
        <v>80</v>
      </c>
      <c r="B86" s="434" t="str">
        <f>IF(OR(ISBLANK('MH01 (2)'!B92),ISERROR('MH01 (2)'!B92)),"",'MH01 (2)'!B92)</f>
        <v/>
      </c>
      <c r="C86" s="122" t="str">
        <f>IF(OR(ISBLANK('MH01 (2)'!C92),ISERROR('MH01 (2)'!C92)),"",'MH01 (2)'!C92)</f>
        <v/>
      </c>
      <c r="D86" s="392" t="str">
        <f>'MH01'!C87</f>
        <v/>
      </c>
      <c r="E86" s="392" t="str">
        <f>'MH01'!D87</f>
        <v/>
      </c>
      <c r="F86" s="122" t="str">
        <f>IF(OR(ISBLANK('MH01 (2)'!F92),ISERROR('MH01 (2)'!F92)),"",'MH01 (2)'!F92)</f>
        <v/>
      </c>
      <c r="G86" s="435" t="str">
        <f>IF(OR(ISBLANK('MH01 (2)'!G92),ISERROR('MH01 (2)'!G92)),"",'MH01 (2)'!G92)</f>
        <v/>
      </c>
      <c r="H86" s="122" t="str">
        <f>IF(OR(ISBLANK('MH01 (2)'!H92),ISERROR('MH01 (2)'!H92)),"",'MH01 (2)'!H92)</f>
        <v/>
      </c>
      <c r="I86" s="122" t="str">
        <f>IF(OR(ISBLANK('MH01 (2)'!I92),ISERROR('MH01 (2)'!I92)),"",'MH01 (2)'!I92)</f>
        <v/>
      </c>
      <c r="J86" s="146" t="str">
        <f>IF(OR(ISBLANK('MH01 (2)'!J92),ISERROR('MH01 (2)'!J92)),"",'MH01 (2)'!J92)</f>
        <v/>
      </c>
      <c r="K86" s="122" t="str">
        <f>IF(OR(ISBLANK('MH01 (2)'!K92),ISERROR('MH01 (2)'!K92)),"",'MH01 (2)'!K92)</f>
        <v/>
      </c>
      <c r="L86" s="122" t="str">
        <f>IF(OR(ISBLANK('MH01 (2)'!L92),ISERROR('MH01 (2)'!L92)),"",'MH01 (2)'!L92)</f>
        <v/>
      </c>
      <c r="M86" s="122" t="str">
        <f>IF(OR(ISBLANK('MH01 (2)'!M92),ISERROR('MH01 (2)'!M92)),"",'MH01 (2)'!M92)</f>
        <v/>
      </c>
      <c r="N86" s="122" t="str">
        <f>IF(OR(ISBLANK('MH01 (2)'!N92),ISERROR('MH01 (2)'!N92)),"",'MH01 (2)'!N92)</f>
        <v/>
      </c>
      <c r="O86" s="122" t="str">
        <f>IF(OR(ISBLANK('MH01 (2)'!O92),ISERROR('MH01 (2)'!O92)),"",'MH01 (2)'!O92)</f>
        <v/>
      </c>
    </row>
    <row r="87" spans="1:15" ht="12.75" customHeight="1">
      <c r="A87" s="433">
        <f>IF(OR(ISBLANK('MH01 (2)'!A93),ISERROR('MH01 (2)'!A93)),"",'MH01 (2)'!A93)</f>
        <v>81</v>
      </c>
      <c r="B87" s="434" t="str">
        <f>IF(OR(ISBLANK('MH01 (2)'!B93),ISERROR('MH01 (2)'!B93)),"",'MH01 (2)'!B93)</f>
        <v/>
      </c>
      <c r="C87" s="122" t="str">
        <f>IF(OR(ISBLANK('MH01 (2)'!C93),ISERROR('MH01 (2)'!C93)),"",'MH01 (2)'!C93)</f>
        <v/>
      </c>
      <c r="D87" s="392" t="str">
        <f>'MH01'!C88</f>
        <v/>
      </c>
      <c r="E87" s="392" t="str">
        <f>'MH01'!D88</f>
        <v/>
      </c>
      <c r="F87" s="122" t="str">
        <f>IF(OR(ISBLANK('MH01 (2)'!F93),ISERROR('MH01 (2)'!F93)),"",'MH01 (2)'!F93)</f>
        <v/>
      </c>
      <c r="G87" s="435" t="str">
        <f>IF(OR(ISBLANK('MH01 (2)'!G93),ISERROR('MH01 (2)'!G93)),"",'MH01 (2)'!G93)</f>
        <v/>
      </c>
      <c r="H87" s="122" t="str">
        <f>IF(OR(ISBLANK('MH01 (2)'!H93),ISERROR('MH01 (2)'!H93)),"",'MH01 (2)'!H93)</f>
        <v/>
      </c>
      <c r="I87" s="122" t="str">
        <f>IF(OR(ISBLANK('MH01 (2)'!I93),ISERROR('MH01 (2)'!I93)),"",'MH01 (2)'!I93)</f>
        <v/>
      </c>
      <c r="J87" s="146" t="str">
        <f>IF(OR(ISBLANK('MH01 (2)'!J93),ISERROR('MH01 (2)'!J93)),"",'MH01 (2)'!J93)</f>
        <v/>
      </c>
      <c r="K87" s="122" t="str">
        <f>IF(OR(ISBLANK('MH01 (2)'!K93),ISERROR('MH01 (2)'!K93)),"",'MH01 (2)'!K93)</f>
        <v/>
      </c>
      <c r="L87" s="122" t="str">
        <f>IF(OR(ISBLANK('MH01 (2)'!L93),ISERROR('MH01 (2)'!L93)),"",'MH01 (2)'!L93)</f>
        <v/>
      </c>
      <c r="M87" s="122" t="str">
        <f>IF(OR(ISBLANK('MH01 (2)'!M93),ISERROR('MH01 (2)'!M93)),"",'MH01 (2)'!M93)</f>
        <v/>
      </c>
      <c r="N87" s="122" t="str">
        <f>IF(OR(ISBLANK('MH01 (2)'!N93),ISERROR('MH01 (2)'!N93)),"",'MH01 (2)'!N93)</f>
        <v/>
      </c>
      <c r="O87" s="122" t="str">
        <f>IF(OR(ISBLANK('MH01 (2)'!O93),ISERROR('MH01 (2)'!O93)),"",'MH01 (2)'!O93)</f>
        <v/>
      </c>
    </row>
    <row r="88" spans="1:15" ht="12.75" customHeight="1">
      <c r="A88" s="433">
        <f>IF(OR(ISBLANK('MH01 (2)'!A94),ISERROR('MH01 (2)'!A94)),"",'MH01 (2)'!A94)</f>
        <v>82</v>
      </c>
      <c r="B88" s="434" t="str">
        <f>IF(OR(ISBLANK('MH01 (2)'!B94),ISERROR('MH01 (2)'!B94)),"",'MH01 (2)'!B94)</f>
        <v/>
      </c>
      <c r="C88" s="122" t="str">
        <f>IF(OR(ISBLANK('MH01 (2)'!C94),ISERROR('MH01 (2)'!C94)),"",'MH01 (2)'!C94)</f>
        <v/>
      </c>
      <c r="D88" s="392" t="str">
        <f>'MH01'!C89</f>
        <v/>
      </c>
      <c r="E88" s="392" t="str">
        <f>'MH01'!D89</f>
        <v/>
      </c>
      <c r="F88" s="122" t="str">
        <f>IF(OR(ISBLANK('MH01 (2)'!F94),ISERROR('MH01 (2)'!F94)),"",'MH01 (2)'!F94)</f>
        <v/>
      </c>
      <c r="G88" s="435" t="str">
        <f>IF(OR(ISBLANK('MH01 (2)'!G94),ISERROR('MH01 (2)'!G94)),"",'MH01 (2)'!G94)</f>
        <v/>
      </c>
      <c r="H88" s="122" t="str">
        <f>IF(OR(ISBLANK('MH01 (2)'!H94),ISERROR('MH01 (2)'!H94)),"",'MH01 (2)'!H94)</f>
        <v/>
      </c>
      <c r="I88" s="122" t="str">
        <f>IF(OR(ISBLANK('MH01 (2)'!I94),ISERROR('MH01 (2)'!I94)),"",'MH01 (2)'!I94)</f>
        <v/>
      </c>
      <c r="J88" s="146" t="str">
        <f>IF(OR(ISBLANK('MH01 (2)'!J94),ISERROR('MH01 (2)'!J94)),"",'MH01 (2)'!J94)</f>
        <v/>
      </c>
      <c r="K88" s="122" t="str">
        <f>IF(OR(ISBLANK('MH01 (2)'!K94),ISERROR('MH01 (2)'!K94)),"",'MH01 (2)'!K94)</f>
        <v/>
      </c>
      <c r="L88" s="122" t="str">
        <f>IF(OR(ISBLANK('MH01 (2)'!L94),ISERROR('MH01 (2)'!L94)),"",'MH01 (2)'!L94)</f>
        <v/>
      </c>
      <c r="M88" s="122" t="str">
        <f>IF(OR(ISBLANK('MH01 (2)'!M94),ISERROR('MH01 (2)'!M94)),"",'MH01 (2)'!M94)</f>
        <v/>
      </c>
      <c r="N88" s="122" t="str">
        <f>IF(OR(ISBLANK('MH01 (2)'!N94),ISERROR('MH01 (2)'!N94)),"",'MH01 (2)'!N94)</f>
        <v/>
      </c>
      <c r="O88" s="122" t="str">
        <f>IF(OR(ISBLANK('MH01 (2)'!O94),ISERROR('MH01 (2)'!O94)),"",'MH01 (2)'!O94)</f>
        <v/>
      </c>
    </row>
    <row r="89" spans="1:15" ht="12.75" customHeight="1">
      <c r="A89" s="433">
        <f>IF(OR(ISBLANK('MH01 (2)'!A95),ISERROR('MH01 (2)'!A95)),"",'MH01 (2)'!A95)</f>
        <v>83</v>
      </c>
      <c r="B89" s="434" t="str">
        <f>IF(OR(ISBLANK('MH01 (2)'!B95),ISERROR('MH01 (2)'!B95)),"",'MH01 (2)'!B95)</f>
        <v/>
      </c>
      <c r="C89" s="122" t="str">
        <f>IF(OR(ISBLANK('MH01 (2)'!C95),ISERROR('MH01 (2)'!C95)),"",'MH01 (2)'!C95)</f>
        <v/>
      </c>
      <c r="D89" s="392" t="str">
        <f>'MH01'!C90</f>
        <v/>
      </c>
      <c r="E89" s="392" t="str">
        <f>'MH01'!D90</f>
        <v/>
      </c>
      <c r="F89" s="122" t="str">
        <f>IF(OR(ISBLANK('MH01 (2)'!F95),ISERROR('MH01 (2)'!F95)),"",'MH01 (2)'!F95)</f>
        <v/>
      </c>
      <c r="G89" s="435" t="str">
        <f>IF(OR(ISBLANK('MH01 (2)'!G95),ISERROR('MH01 (2)'!G95)),"",'MH01 (2)'!G95)</f>
        <v/>
      </c>
      <c r="H89" s="122" t="str">
        <f>IF(OR(ISBLANK('MH01 (2)'!H95),ISERROR('MH01 (2)'!H95)),"",'MH01 (2)'!H95)</f>
        <v/>
      </c>
      <c r="I89" s="122" t="str">
        <f>IF(OR(ISBLANK('MH01 (2)'!I95),ISERROR('MH01 (2)'!I95)),"",'MH01 (2)'!I95)</f>
        <v/>
      </c>
      <c r="J89" s="146" t="str">
        <f>IF(OR(ISBLANK('MH01 (2)'!J95),ISERROR('MH01 (2)'!J95)),"",'MH01 (2)'!J95)</f>
        <v/>
      </c>
      <c r="K89" s="122" t="str">
        <f>IF(OR(ISBLANK('MH01 (2)'!K95),ISERROR('MH01 (2)'!K95)),"",'MH01 (2)'!K95)</f>
        <v/>
      </c>
      <c r="L89" s="122" t="str">
        <f>IF(OR(ISBLANK('MH01 (2)'!L95),ISERROR('MH01 (2)'!L95)),"",'MH01 (2)'!L95)</f>
        <v/>
      </c>
      <c r="M89" s="122" t="str">
        <f>IF(OR(ISBLANK('MH01 (2)'!M95),ISERROR('MH01 (2)'!M95)),"",'MH01 (2)'!M95)</f>
        <v/>
      </c>
      <c r="N89" s="122" t="str">
        <f>IF(OR(ISBLANK('MH01 (2)'!N95),ISERROR('MH01 (2)'!N95)),"",'MH01 (2)'!N95)</f>
        <v/>
      </c>
      <c r="O89" s="122" t="str">
        <f>IF(OR(ISBLANK('MH01 (2)'!O95),ISERROR('MH01 (2)'!O95)),"",'MH01 (2)'!O95)</f>
        <v/>
      </c>
    </row>
    <row r="90" spans="1:15" ht="12.75" customHeight="1">
      <c r="A90" s="433">
        <f>IF(OR(ISBLANK('MH01 (2)'!A96),ISERROR('MH01 (2)'!A96)),"",'MH01 (2)'!A96)</f>
        <v>84</v>
      </c>
      <c r="B90" s="434" t="str">
        <f>IF(OR(ISBLANK('MH01 (2)'!B96),ISERROR('MH01 (2)'!B96)),"",'MH01 (2)'!B96)</f>
        <v/>
      </c>
      <c r="C90" s="122" t="str">
        <f>IF(OR(ISBLANK('MH01 (2)'!C96),ISERROR('MH01 (2)'!C96)),"",'MH01 (2)'!C96)</f>
        <v/>
      </c>
      <c r="D90" s="392" t="str">
        <f>'MH01'!C91</f>
        <v/>
      </c>
      <c r="E90" s="392" t="str">
        <f>'MH01'!D91</f>
        <v/>
      </c>
      <c r="F90" s="122" t="str">
        <f>IF(OR(ISBLANK('MH01 (2)'!F96),ISERROR('MH01 (2)'!F96)),"",'MH01 (2)'!F96)</f>
        <v/>
      </c>
      <c r="G90" s="435" t="str">
        <f>IF(OR(ISBLANK('MH01 (2)'!G96),ISERROR('MH01 (2)'!G96)),"",'MH01 (2)'!G96)</f>
        <v/>
      </c>
      <c r="H90" s="122" t="str">
        <f>IF(OR(ISBLANK('MH01 (2)'!H96),ISERROR('MH01 (2)'!H96)),"",'MH01 (2)'!H96)</f>
        <v/>
      </c>
      <c r="I90" s="122" t="str">
        <f>IF(OR(ISBLANK('MH01 (2)'!I96),ISERROR('MH01 (2)'!I96)),"",'MH01 (2)'!I96)</f>
        <v/>
      </c>
      <c r="J90" s="146" t="str">
        <f>IF(OR(ISBLANK('MH01 (2)'!J96),ISERROR('MH01 (2)'!J96)),"",'MH01 (2)'!J96)</f>
        <v/>
      </c>
      <c r="K90" s="122" t="str">
        <f>IF(OR(ISBLANK('MH01 (2)'!K96),ISERROR('MH01 (2)'!K96)),"",'MH01 (2)'!K96)</f>
        <v/>
      </c>
      <c r="L90" s="122" t="str">
        <f>IF(OR(ISBLANK('MH01 (2)'!L96),ISERROR('MH01 (2)'!L96)),"",'MH01 (2)'!L96)</f>
        <v/>
      </c>
      <c r="M90" s="122" t="str">
        <f>IF(OR(ISBLANK('MH01 (2)'!M96),ISERROR('MH01 (2)'!M96)),"",'MH01 (2)'!M96)</f>
        <v/>
      </c>
      <c r="N90" s="122" t="str">
        <f>IF(OR(ISBLANK('MH01 (2)'!N96),ISERROR('MH01 (2)'!N96)),"",'MH01 (2)'!N96)</f>
        <v/>
      </c>
      <c r="O90" s="122" t="str">
        <f>IF(OR(ISBLANK('MH01 (2)'!O96),ISERROR('MH01 (2)'!O96)),"",'MH01 (2)'!O96)</f>
        <v/>
      </c>
    </row>
    <row r="91" spans="1:15" ht="12.75" customHeight="1">
      <c r="A91" s="433">
        <f>IF(OR(ISBLANK('MH01 (2)'!A97),ISERROR('MH01 (2)'!A97)),"",'MH01 (2)'!A97)</f>
        <v>85</v>
      </c>
      <c r="B91" s="434" t="str">
        <f>IF(OR(ISBLANK('MH01 (2)'!B97),ISERROR('MH01 (2)'!B97)),"",'MH01 (2)'!B97)</f>
        <v/>
      </c>
      <c r="C91" s="122" t="str">
        <f>IF(OR(ISBLANK('MH01 (2)'!C97),ISERROR('MH01 (2)'!C97)),"",'MH01 (2)'!C97)</f>
        <v/>
      </c>
      <c r="D91" s="392" t="str">
        <f>'MH01'!C92</f>
        <v/>
      </c>
      <c r="E91" s="392" t="str">
        <f>'MH01'!D92</f>
        <v/>
      </c>
      <c r="F91" s="122" t="str">
        <f>IF(OR(ISBLANK('MH01 (2)'!F97),ISERROR('MH01 (2)'!F97)),"",'MH01 (2)'!F97)</f>
        <v/>
      </c>
      <c r="G91" s="435" t="str">
        <f>IF(OR(ISBLANK('MH01 (2)'!G97),ISERROR('MH01 (2)'!G97)),"",'MH01 (2)'!G97)</f>
        <v/>
      </c>
      <c r="H91" s="122" t="str">
        <f>IF(OR(ISBLANK('MH01 (2)'!H97),ISERROR('MH01 (2)'!H97)),"",'MH01 (2)'!H97)</f>
        <v/>
      </c>
      <c r="I91" s="122" t="str">
        <f>IF(OR(ISBLANK('MH01 (2)'!I97),ISERROR('MH01 (2)'!I97)),"",'MH01 (2)'!I97)</f>
        <v/>
      </c>
      <c r="J91" s="146" t="str">
        <f>IF(OR(ISBLANK('MH01 (2)'!J97),ISERROR('MH01 (2)'!J97)),"",'MH01 (2)'!J97)</f>
        <v/>
      </c>
      <c r="K91" s="122" t="str">
        <f>IF(OR(ISBLANK('MH01 (2)'!K97),ISERROR('MH01 (2)'!K97)),"",'MH01 (2)'!K97)</f>
        <v/>
      </c>
      <c r="L91" s="122" t="str">
        <f>IF(OR(ISBLANK('MH01 (2)'!L97),ISERROR('MH01 (2)'!L97)),"",'MH01 (2)'!L97)</f>
        <v/>
      </c>
      <c r="M91" s="122" t="str">
        <f>IF(OR(ISBLANK('MH01 (2)'!M97),ISERROR('MH01 (2)'!M97)),"",'MH01 (2)'!M97)</f>
        <v/>
      </c>
      <c r="N91" s="122" t="str">
        <f>IF(OR(ISBLANK('MH01 (2)'!N97),ISERROR('MH01 (2)'!N97)),"",'MH01 (2)'!N97)</f>
        <v/>
      </c>
      <c r="O91" s="122" t="str">
        <f>IF(OR(ISBLANK('MH01 (2)'!O97),ISERROR('MH01 (2)'!O97)),"",'MH01 (2)'!O97)</f>
        <v/>
      </c>
    </row>
    <row r="92" spans="1:15" ht="12.75" customHeight="1">
      <c r="A92" s="433">
        <f>IF(OR(ISBLANK('MH01 (2)'!A98),ISERROR('MH01 (2)'!A98)),"",'MH01 (2)'!A98)</f>
        <v>86</v>
      </c>
      <c r="B92" s="434" t="str">
        <f>IF(OR(ISBLANK('MH01 (2)'!B98),ISERROR('MH01 (2)'!B98)),"",'MH01 (2)'!B98)</f>
        <v/>
      </c>
      <c r="C92" s="122" t="str">
        <f>IF(OR(ISBLANK('MH01 (2)'!C98),ISERROR('MH01 (2)'!C98)),"",'MH01 (2)'!C98)</f>
        <v/>
      </c>
      <c r="D92" s="392" t="str">
        <f>'MH01'!C93</f>
        <v/>
      </c>
      <c r="E92" s="392" t="str">
        <f>'MH01'!D93</f>
        <v/>
      </c>
      <c r="F92" s="122" t="str">
        <f>IF(OR(ISBLANK('MH01 (2)'!F98),ISERROR('MH01 (2)'!F98)),"",'MH01 (2)'!F98)</f>
        <v/>
      </c>
      <c r="G92" s="435" t="str">
        <f>IF(OR(ISBLANK('MH01 (2)'!G98),ISERROR('MH01 (2)'!G98)),"",'MH01 (2)'!G98)</f>
        <v/>
      </c>
      <c r="H92" s="122" t="str">
        <f>IF(OR(ISBLANK('MH01 (2)'!H98),ISERROR('MH01 (2)'!H98)),"",'MH01 (2)'!H98)</f>
        <v/>
      </c>
      <c r="I92" s="122" t="str">
        <f>IF(OR(ISBLANK('MH01 (2)'!I98),ISERROR('MH01 (2)'!I98)),"",'MH01 (2)'!I98)</f>
        <v/>
      </c>
      <c r="J92" s="146" t="str">
        <f>IF(OR(ISBLANK('MH01 (2)'!J98),ISERROR('MH01 (2)'!J98)),"",'MH01 (2)'!J98)</f>
        <v/>
      </c>
      <c r="K92" s="122" t="str">
        <f>IF(OR(ISBLANK('MH01 (2)'!K98),ISERROR('MH01 (2)'!K98)),"",'MH01 (2)'!K98)</f>
        <v/>
      </c>
      <c r="L92" s="122" t="str">
        <f>IF(OR(ISBLANK('MH01 (2)'!L98),ISERROR('MH01 (2)'!L98)),"",'MH01 (2)'!L98)</f>
        <v/>
      </c>
      <c r="M92" s="122" t="str">
        <f>IF(OR(ISBLANK('MH01 (2)'!M98),ISERROR('MH01 (2)'!M98)),"",'MH01 (2)'!M98)</f>
        <v/>
      </c>
      <c r="N92" s="122" t="str">
        <f>IF(OR(ISBLANK('MH01 (2)'!N98),ISERROR('MH01 (2)'!N98)),"",'MH01 (2)'!N98)</f>
        <v/>
      </c>
      <c r="O92" s="122" t="str">
        <f>IF(OR(ISBLANK('MH01 (2)'!O98),ISERROR('MH01 (2)'!O98)),"",'MH01 (2)'!O98)</f>
        <v/>
      </c>
    </row>
    <row r="93" spans="1:15" ht="12.75" customHeight="1">
      <c r="A93" s="433">
        <f>IF(OR(ISBLANK('MH01 (2)'!A99),ISERROR('MH01 (2)'!A99)),"",'MH01 (2)'!A99)</f>
        <v>87</v>
      </c>
      <c r="B93" s="434" t="str">
        <f>IF(OR(ISBLANK('MH01 (2)'!B99),ISERROR('MH01 (2)'!B99)),"",'MH01 (2)'!B99)</f>
        <v/>
      </c>
      <c r="C93" s="122" t="str">
        <f>IF(OR(ISBLANK('MH01 (2)'!C99),ISERROR('MH01 (2)'!C99)),"",'MH01 (2)'!C99)</f>
        <v/>
      </c>
      <c r="D93" s="392" t="str">
        <f>'MH01'!C94</f>
        <v/>
      </c>
      <c r="E93" s="392" t="str">
        <f>'MH01'!D94</f>
        <v/>
      </c>
      <c r="F93" s="122" t="str">
        <f>IF(OR(ISBLANK('MH01 (2)'!F99),ISERROR('MH01 (2)'!F99)),"",'MH01 (2)'!F99)</f>
        <v/>
      </c>
      <c r="G93" s="435" t="str">
        <f>IF(OR(ISBLANK('MH01 (2)'!G99),ISERROR('MH01 (2)'!G99)),"",'MH01 (2)'!G99)</f>
        <v/>
      </c>
      <c r="H93" s="122" t="str">
        <f>IF(OR(ISBLANK('MH01 (2)'!H99),ISERROR('MH01 (2)'!H99)),"",'MH01 (2)'!H99)</f>
        <v/>
      </c>
      <c r="I93" s="122" t="str">
        <f>IF(OR(ISBLANK('MH01 (2)'!I99),ISERROR('MH01 (2)'!I99)),"",'MH01 (2)'!I99)</f>
        <v/>
      </c>
      <c r="J93" s="146" t="str">
        <f>IF(OR(ISBLANK('MH01 (2)'!J99),ISERROR('MH01 (2)'!J99)),"",'MH01 (2)'!J99)</f>
        <v/>
      </c>
      <c r="K93" s="122" t="str">
        <f>IF(OR(ISBLANK('MH01 (2)'!K99),ISERROR('MH01 (2)'!K99)),"",'MH01 (2)'!K99)</f>
        <v/>
      </c>
      <c r="L93" s="122" t="str">
        <f>IF(OR(ISBLANK('MH01 (2)'!L99),ISERROR('MH01 (2)'!L99)),"",'MH01 (2)'!L99)</f>
        <v/>
      </c>
      <c r="M93" s="122" t="str">
        <f>IF(OR(ISBLANK('MH01 (2)'!M99),ISERROR('MH01 (2)'!M99)),"",'MH01 (2)'!M99)</f>
        <v/>
      </c>
      <c r="N93" s="122" t="str">
        <f>IF(OR(ISBLANK('MH01 (2)'!N99),ISERROR('MH01 (2)'!N99)),"",'MH01 (2)'!N99)</f>
        <v/>
      </c>
      <c r="O93" s="122" t="str">
        <f>IF(OR(ISBLANK('MH01 (2)'!O99),ISERROR('MH01 (2)'!O99)),"",'MH01 (2)'!O99)</f>
        <v/>
      </c>
    </row>
    <row r="94" spans="1:15" ht="12.75" customHeight="1">
      <c r="A94" s="433">
        <f>IF(OR(ISBLANK('MH01 (2)'!A100),ISERROR('MH01 (2)'!A100)),"",'MH01 (2)'!A100)</f>
        <v>88</v>
      </c>
      <c r="B94" s="434" t="str">
        <f>IF(OR(ISBLANK('MH01 (2)'!B100),ISERROR('MH01 (2)'!B100)),"",'MH01 (2)'!B100)</f>
        <v/>
      </c>
      <c r="C94" s="122" t="str">
        <f>IF(OR(ISBLANK('MH01 (2)'!C100),ISERROR('MH01 (2)'!C100)),"",'MH01 (2)'!C100)</f>
        <v/>
      </c>
      <c r="D94" s="392" t="str">
        <f>'MH01'!C95</f>
        <v/>
      </c>
      <c r="E94" s="392" t="str">
        <f>'MH01'!D95</f>
        <v/>
      </c>
      <c r="F94" s="122" t="str">
        <f>IF(OR(ISBLANK('MH01 (2)'!F100),ISERROR('MH01 (2)'!F100)),"",'MH01 (2)'!F100)</f>
        <v/>
      </c>
      <c r="G94" s="435" t="str">
        <f>IF(OR(ISBLANK('MH01 (2)'!G100),ISERROR('MH01 (2)'!G100)),"",'MH01 (2)'!G100)</f>
        <v/>
      </c>
      <c r="H94" s="122" t="str">
        <f>IF(OR(ISBLANK('MH01 (2)'!H100),ISERROR('MH01 (2)'!H100)),"",'MH01 (2)'!H100)</f>
        <v/>
      </c>
      <c r="I94" s="122" t="str">
        <f>IF(OR(ISBLANK('MH01 (2)'!I100),ISERROR('MH01 (2)'!I100)),"",'MH01 (2)'!I100)</f>
        <v/>
      </c>
      <c r="J94" s="146" t="str">
        <f>IF(OR(ISBLANK('MH01 (2)'!J100),ISERROR('MH01 (2)'!J100)),"",'MH01 (2)'!J100)</f>
        <v/>
      </c>
      <c r="K94" s="122" t="str">
        <f>IF(OR(ISBLANK('MH01 (2)'!K100),ISERROR('MH01 (2)'!K100)),"",'MH01 (2)'!K100)</f>
        <v/>
      </c>
      <c r="L94" s="122" t="str">
        <f>IF(OR(ISBLANK('MH01 (2)'!L100),ISERROR('MH01 (2)'!L100)),"",'MH01 (2)'!L100)</f>
        <v/>
      </c>
      <c r="M94" s="122" t="str">
        <f>IF(OR(ISBLANK('MH01 (2)'!M100),ISERROR('MH01 (2)'!M100)),"",'MH01 (2)'!M100)</f>
        <v/>
      </c>
      <c r="N94" s="122" t="str">
        <f>IF(OR(ISBLANK('MH01 (2)'!N100),ISERROR('MH01 (2)'!N100)),"",'MH01 (2)'!N100)</f>
        <v/>
      </c>
      <c r="O94" s="122" t="str">
        <f>IF(OR(ISBLANK('MH01 (2)'!O100),ISERROR('MH01 (2)'!O100)),"",'MH01 (2)'!O100)</f>
        <v/>
      </c>
    </row>
    <row r="95" spans="1:15" ht="12.75" customHeight="1">
      <c r="A95" s="433">
        <f>IF(OR(ISBLANK('MH01 (2)'!A101),ISERROR('MH01 (2)'!A101)),"",'MH01 (2)'!A101)</f>
        <v>89</v>
      </c>
      <c r="B95" s="434" t="str">
        <f>IF(OR(ISBLANK('MH01 (2)'!B101),ISERROR('MH01 (2)'!B101)),"",'MH01 (2)'!B101)</f>
        <v/>
      </c>
      <c r="C95" s="122" t="str">
        <f>IF(OR(ISBLANK('MH01 (2)'!C101),ISERROR('MH01 (2)'!C101)),"",'MH01 (2)'!C101)</f>
        <v/>
      </c>
      <c r="D95" s="392" t="str">
        <f>'MH01'!C96</f>
        <v/>
      </c>
      <c r="E95" s="392" t="str">
        <f>'MH01'!D96</f>
        <v/>
      </c>
      <c r="F95" s="122" t="str">
        <f>IF(OR(ISBLANK('MH01 (2)'!F101),ISERROR('MH01 (2)'!F101)),"",'MH01 (2)'!F101)</f>
        <v/>
      </c>
      <c r="G95" s="435" t="str">
        <f>IF(OR(ISBLANK('MH01 (2)'!G101),ISERROR('MH01 (2)'!G101)),"",'MH01 (2)'!G101)</f>
        <v/>
      </c>
      <c r="H95" s="122" t="str">
        <f>IF(OR(ISBLANK('MH01 (2)'!H101),ISERROR('MH01 (2)'!H101)),"",'MH01 (2)'!H101)</f>
        <v/>
      </c>
      <c r="I95" s="122" t="str">
        <f>IF(OR(ISBLANK('MH01 (2)'!I101),ISERROR('MH01 (2)'!I101)),"",'MH01 (2)'!I101)</f>
        <v/>
      </c>
      <c r="J95" s="146" t="str">
        <f>IF(OR(ISBLANK('MH01 (2)'!J101),ISERROR('MH01 (2)'!J101)),"",'MH01 (2)'!J101)</f>
        <v/>
      </c>
      <c r="K95" s="122" t="str">
        <f>IF(OR(ISBLANK('MH01 (2)'!K101),ISERROR('MH01 (2)'!K101)),"",'MH01 (2)'!K101)</f>
        <v/>
      </c>
      <c r="L95" s="122" t="str">
        <f>IF(OR(ISBLANK('MH01 (2)'!L101),ISERROR('MH01 (2)'!L101)),"",'MH01 (2)'!L101)</f>
        <v/>
      </c>
      <c r="M95" s="122" t="str">
        <f>IF(OR(ISBLANK('MH01 (2)'!M101),ISERROR('MH01 (2)'!M101)),"",'MH01 (2)'!M101)</f>
        <v/>
      </c>
      <c r="N95" s="122" t="str">
        <f>IF(OR(ISBLANK('MH01 (2)'!N101),ISERROR('MH01 (2)'!N101)),"",'MH01 (2)'!N101)</f>
        <v/>
      </c>
      <c r="O95" s="122" t="str">
        <f>IF(OR(ISBLANK('MH01 (2)'!O101),ISERROR('MH01 (2)'!O101)),"",'MH01 (2)'!O101)</f>
        <v/>
      </c>
    </row>
    <row r="96" spans="1:15" ht="12.75" customHeight="1">
      <c r="A96" s="433">
        <f>IF(OR(ISBLANK('MH01 (2)'!A102),ISERROR('MH01 (2)'!A102)),"",'MH01 (2)'!A102)</f>
        <v>90</v>
      </c>
      <c r="B96" s="434" t="str">
        <f>IF(OR(ISBLANK('MH01 (2)'!B102),ISERROR('MH01 (2)'!B102)),"",'MH01 (2)'!B102)</f>
        <v/>
      </c>
      <c r="C96" s="122" t="str">
        <f>IF(OR(ISBLANK('MH01 (2)'!C102),ISERROR('MH01 (2)'!C102)),"",'MH01 (2)'!C102)</f>
        <v/>
      </c>
      <c r="D96" s="392" t="str">
        <f>'MH01'!C97</f>
        <v/>
      </c>
      <c r="E96" s="392" t="str">
        <f>'MH01'!D97</f>
        <v/>
      </c>
      <c r="F96" s="122" t="str">
        <f>IF(OR(ISBLANK('MH01 (2)'!F102),ISERROR('MH01 (2)'!F102)),"",'MH01 (2)'!F102)</f>
        <v/>
      </c>
      <c r="G96" s="435" t="str">
        <f>IF(OR(ISBLANK('MH01 (2)'!G102),ISERROR('MH01 (2)'!G102)),"",'MH01 (2)'!G102)</f>
        <v/>
      </c>
      <c r="H96" s="122" t="str">
        <f>IF(OR(ISBLANK('MH01 (2)'!H102),ISERROR('MH01 (2)'!H102)),"",'MH01 (2)'!H102)</f>
        <v/>
      </c>
      <c r="I96" s="122" t="str">
        <f>IF(OR(ISBLANK('MH01 (2)'!I102),ISERROR('MH01 (2)'!I102)),"",'MH01 (2)'!I102)</f>
        <v/>
      </c>
      <c r="J96" s="146" t="str">
        <f>IF(OR(ISBLANK('MH01 (2)'!J102),ISERROR('MH01 (2)'!J102)),"",'MH01 (2)'!J102)</f>
        <v/>
      </c>
      <c r="K96" s="122" t="str">
        <f>IF(OR(ISBLANK('MH01 (2)'!K102),ISERROR('MH01 (2)'!K102)),"",'MH01 (2)'!K102)</f>
        <v/>
      </c>
      <c r="L96" s="122" t="str">
        <f>IF(OR(ISBLANK('MH01 (2)'!L102),ISERROR('MH01 (2)'!L102)),"",'MH01 (2)'!L102)</f>
        <v/>
      </c>
      <c r="M96" s="122" t="str">
        <f>IF(OR(ISBLANK('MH01 (2)'!M102),ISERROR('MH01 (2)'!M102)),"",'MH01 (2)'!M102)</f>
        <v/>
      </c>
      <c r="N96" s="122" t="str">
        <f>IF(OR(ISBLANK('MH01 (2)'!N102),ISERROR('MH01 (2)'!N102)),"",'MH01 (2)'!N102)</f>
        <v/>
      </c>
      <c r="O96" s="122" t="str">
        <f>IF(OR(ISBLANK('MH01 (2)'!O102),ISERROR('MH01 (2)'!O102)),"",'MH01 (2)'!O102)</f>
        <v/>
      </c>
    </row>
    <row r="97" spans="1:15" ht="12.75" customHeight="1">
      <c r="A97" s="433">
        <f>IF(OR(ISBLANK('MH01 (2)'!A103),ISERROR('MH01 (2)'!A103)),"",'MH01 (2)'!A103)</f>
        <v>91</v>
      </c>
      <c r="B97" s="434" t="str">
        <f>IF(OR(ISBLANK('MH01 (2)'!B103),ISERROR('MH01 (2)'!B103)),"",'MH01 (2)'!B103)</f>
        <v/>
      </c>
      <c r="C97" s="122" t="str">
        <f>IF(OR(ISBLANK('MH01 (2)'!C103),ISERROR('MH01 (2)'!C103)),"",'MH01 (2)'!C103)</f>
        <v/>
      </c>
      <c r="D97" s="392" t="str">
        <f>'MH01'!C98</f>
        <v/>
      </c>
      <c r="E97" s="392" t="str">
        <f>'MH01'!D98</f>
        <v/>
      </c>
      <c r="F97" s="122" t="str">
        <f>IF(OR(ISBLANK('MH01 (2)'!F103),ISERROR('MH01 (2)'!F103)),"",'MH01 (2)'!F103)</f>
        <v/>
      </c>
      <c r="G97" s="435" t="str">
        <f>IF(OR(ISBLANK('MH01 (2)'!G103),ISERROR('MH01 (2)'!G103)),"",'MH01 (2)'!G103)</f>
        <v/>
      </c>
      <c r="H97" s="122" t="str">
        <f>IF(OR(ISBLANK('MH01 (2)'!H103),ISERROR('MH01 (2)'!H103)),"",'MH01 (2)'!H103)</f>
        <v/>
      </c>
      <c r="I97" s="122" t="str">
        <f>IF(OR(ISBLANK('MH01 (2)'!I103),ISERROR('MH01 (2)'!I103)),"",'MH01 (2)'!I103)</f>
        <v/>
      </c>
      <c r="J97" s="146" t="str">
        <f>IF(OR(ISBLANK('MH01 (2)'!J103),ISERROR('MH01 (2)'!J103)),"",'MH01 (2)'!J103)</f>
        <v/>
      </c>
      <c r="K97" s="122" t="str">
        <f>IF(OR(ISBLANK('MH01 (2)'!K103),ISERROR('MH01 (2)'!K103)),"",'MH01 (2)'!K103)</f>
        <v/>
      </c>
      <c r="L97" s="122" t="str">
        <f>IF(OR(ISBLANK('MH01 (2)'!L103),ISERROR('MH01 (2)'!L103)),"",'MH01 (2)'!L103)</f>
        <v/>
      </c>
      <c r="M97" s="122" t="str">
        <f>IF(OR(ISBLANK('MH01 (2)'!M103),ISERROR('MH01 (2)'!M103)),"",'MH01 (2)'!M103)</f>
        <v/>
      </c>
      <c r="N97" s="122" t="str">
        <f>IF(OR(ISBLANK('MH01 (2)'!N103),ISERROR('MH01 (2)'!N103)),"",'MH01 (2)'!N103)</f>
        <v/>
      </c>
      <c r="O97" s="122" t="str">
        <f>IF(OR(ISBLANK('MH01 (2)'!O103),ISERROR('MH01 (2)'!O103)),"",'MH01 (2)'!O103)</f>
        <v/>
      </c>
    </row>
    <row r="98" spans="1:15" ht="12.75" customHeight="1">
      <c r="A98" s="433">
        <f>IF(OR(ISBLANK('MH01 (2)'!A104),ISERROR('MH01 (2)'!A104)),"",'MH01 (2)'!A104)</f>
        <v>92</v>
      </c>
      <c r="B98" s="434" t="str">
        <f>IF(OR(ISBLANK('MH01 (2)'!B104),ISERROR('MH01 (2)'!B104)),"",'MH01 (2)'!B104)</f>
        <v/>
      </c>
      <c r="C98" s="122" t="str">
        <f>IF(OR(ISBLANK('MH01 (2)'!C104),ISERROR('MH01 (2)'!C104)),"",'MH01 (2)'!C104)</f>
        <v/>
      </c>
      <c r="D98" s="392" t="str">
        <f>'MH01'!C99</f>
        <v/>
      </c>
      <c r="E98" s="392" t="str">
        <f>'MH01'!D99</f>
        <v/>
      </c>
      <c r="F98" s="122" t="str">
        <f>IF(OR(ISBLANK('MH01 (2)'!F104),ISERROR('MH01 (2)'!F104)),"",'MH01 (2)'!F104)</f>
        <v/>
      </c>
      <c r="G98" s="435" t="str">
        <f>IF(OR(ISBLANK('MH01 (2)'!G104),ISERROR('MH01 (2)'!G104)),"",'MH01 (2)'!G104)</f>
        <v/>
      </c>
      <c r="H98" s="122" t="str">
        <f>IF(OR(ISBLANK('MH01 (2)'!H104),ISERROR('MH01 (2)'!H104)),"",'MH01 (2)'!H104)</f>
        <v/>
      </c>
      <c r="I98" s="122" t="str">
        <f>IF(OR(ISBLANK('MH01 (2)'!I104),ISERROR('MH01 (2)'!I104)),"",'MH01 (2)'!I104)</f>
        <v/>
      </c>
      <c r="J98" s="146" t="str">
        <f>IF(OR(ISBLANK('MH01 (2)'!J104),ISERROR('MH01 (2)'!J104)),"",'MH01 (2)'!J104)</f>
        <v/>
      </c>
      <c r="K98" s="122" t="str">
        <f>IF(OR(ISBLANK('MH01 (2)'!K104),ISERROR('MH01 (2)'!K104)),"",'MH01 (2)'!K104)</f>
        <v/>
      </c>
      <c r="L98" s="122" t="str">
        <f>IF(OR(ISBLANK('MH01 (2)'!L104),ISERROR('MH01 (2)'!L104)),"",'MH01 (2)'!L104)</f>
        <v/>
      </c>
      <c r="M98" s="122" t="str">
        <f>IF(OR(ISBLANK('MH01 (2)'!M104),ISERROR('MH01 (2)'!M104)),"",'MH01 (2)'!M104)</f>
        <v/>
      </c>
      <c r="N98" s="122" t="str">
        <f>IF(OR(ISBLANK('MH01 (2)'!N104),ISERROR('MH01 (2)'!N104)),"",'MH01 (2)'!N104)</f>
        <v/>
      </c>
      <c r="O98" s="122" t="str">
        <f>IF(OR(ISBLANK('MH01 (2)'!O104),ISERROR('MH01 (2)'!O104)),"",'MH01 (2)'!O104)</f>
        <v/>
      </c>
    </row>
    <row r="99" spans="1:15" ht="12.75" customHeight="1">
      <c r="A99" s="433">
        <f>IF(OR(ISBLANK('MH01 (2)'!A105),ISERROR('MH01 (2)'!A105)),"",'MH01 (2)'!A105)</f>
        <v>93</v>
      </c>
      <c r="B99" s="434" t="str">
        <f>IF(OR(ISBLANK('MH01 (2)'!B105),ISERROR('MH01 (2)'!B105)),"",'MH01 (2)'!B105)</f>
        <v/>
      </c>
      <c r="C99" s="122" t="str">
        <f>IF(OR(ISBLANK('MH01 (2)'!C105),ISERROR('MH01 (2)'!C105)),"",'MH01 (2)'!C105)</f>
        <v/>
      </c>
      <c r="D99" s="392" t="str">
        <f>'MH01'!C100</f>
        <v/>
      </c>
      <c r="E99" s="392" t="str">
        <f>'MH01'!D100</f>
        <v/>
      </c>
      <c r="F99" s="122" t="str">
        <f>IF(OR(ISBLANK('MH01 (2)'!F105),ISERROR('MH01 (2)'!F105)),"",'MH01 (2)'!F105)</f>
        <v/>
      </c>
      <c r="G99" s="435" t="str">
        <f>IF(OR(ISBLANK('MH01 (2)'!G105),ISERROR('MH01 (2)'!G105)),"",'MH01 (2)'!G105)</f>
        <v/>
      </c>
      <c r="H99" s="122" t="str">
        <f>IF(OR(ISBLANK('MH01 (2)'!H105),ISERROR('MH01 (2)'!H105)),"",'MH01 (2)'!H105)</f>
        <v/>
      </c>
      <c r="I99" s="122" t="str">
        <f>IF(OR(ISBLANK('MH01 (2)'!I105),ISERROR('MH01 (2)'!I105)),"",'MH01 (2)'!I105)</f>
        <v/>
      </c>
      <c r="J99" s="146" t="str">
        <f>IF(OR(ISBLANK('MH01 (2)'!J105),ISERROR('MH01 (2)'!J105)),"",'MH01 (2)'!J105)</f>
        <v/>
      </c>
      <c r="K99" s="122" t="str">
        <f>IF(OR(ISBLANK('MH01 (2)'!K105),ISERROR('MH01 (2)'!K105)),"",'MH01 (2)'!K105)</f>
        <v/>
      </c>
      <c r="L99" s="122" t="str">
        <f>IF(OR(ISBLANK('MH01 (2)'!L105),ISERROR('MH01 (2)'!L105)),"",'MH01 (2)'!L105)</f>
        <v/>
      </c>
      <c r="M99" s="122" t="str">
        <f>IF(OR(ISBLANK('MH01 (2)'!M105),ISERROR('MH01 (2)'!M105)),"",'MH01 (2)'!M105)</f>
        <v/>
      </c>
      <c r="N99" s="122" t="str">
        <f>IF(OR(ISBLANK('MH01 (2)'!N105),ISERROR('MH01 (2)'!N105)),"",'MH01 (2)'!N105)</f>
        <v/>
      </c>
      <c r="O99" s="122" t="str">
        <f>IF(OR(ISBLANK('MH01 (2)'!O105),ISERROR('MH01 (2)'!O105)),"",'MH01 (2)'!O105)</f>
        <v/>
      </c>
    </row>
    <row r="100" spans="1:15" ht="12.75" customHeight="1">
      <c r="A100" s="433">
        <f>IF(OR(ISBLANK('MH01 (2)'!A106),ISERROR('MH01 (2)'!A106)),"",'MH01 (2)'!A106)</f>
        <v>94</v>
      </c>
      <c r="B100" s="434" t="str">
        <f>IF(OR(ISBLANK('MH01 (2)'!B106),ISERROR('MH01 (2)'!B106)),"",'MH01 (2)'!B106)</f>
        <v/>
      </c>
      <c r="C100" s="122" t="str">
        <f>IF(OR(ISBLANK('MH01 (2)'!C106),ISERROR('MH01 (2)'!C106)),"",'MH01 (2)'!C106)</f>
        <v/>
      </c>
      <c r="D100" s="392" t="str">
        <f>'MH01'!C101</f>
        <v/>
      </c>
      <c r="E100" s="392" t="str">
        <f>'MH01'!D101</f>
        <v/>
      </c>
      <c r="F100" s="122" t="str">
        <f>IF(OR(ISBLANK('MH01 (2)'!F106),ISERROR('MH01 (2)'!F106)),"",'MH01 (2)'!F106)</f>
        <v/>
      </c>
      <c r="G100" s="435" t="str">
        <f>IF(OR(ISBLANK('MH01 (2)'!G106),ISERROR('MH01 (2)'!G106)),"",'MH01 (2)'!G106)</f>
        <v/>
      </c>
      <c r="H100" s="122" t="str">
        <f>IF(OR(ISBLANK('MH01 (2)'!H106),ISERROR('MH01 (2)'!H106)),"",'MH01 (2)'!H106)</f>
        <v/>
      </c>
      <c r="I100" s="122" t="str">
        <f>IF(OR(ISBLANK('MH01 (2)'!I106),ISERROR('MH01 (2)'!I106)),"",'MH01 (2)'!I106)</f>
        <v/>
      </c>
      <c r="J100" s="146" t="str">
        <f>IF(OR(ISBLANK('MH01 (2)'!J106),ISERROR('MH01 (2)'!J106)),"",'MH01 (2)'!J106)</f>
        <v/>
      </c>
      <c r="K100" s="122" t="str">
        <f>IF(OR(ISBLANK('MH01 (2)'!K106),ISERROR('MH01 (2)'!K106)),"",'MH01 (2)'!K106)</f>
        <v/>
      </c>
      <c r="L100" s="122" t="str">
        <f>IF(OR(ISBLANK('MH01 (2)'!L106),ISERROR('MH01 (2)'!L106)),"",'MH01 (2)'!L106)</f>
        <v/>
      </c>
      <c r="M100" s="122" t="str">
        <f>IF(OR(ISBLANK('MH01 (2)'!M106),ISERROR('MH01 (2)'!M106)),"",'MH01 (2)'!M106)</f>
        <v/>
      </c>
      <c r="N100" s="122" t="str">
        <f>IF(OR(ISBLANK('MH01 (2)'!N106),ISERROR('MH01 (2)'!N106)),"",'MH01 (2)'!N106)</f>
        <v/>
      </c>
      <c r="O100" s="122" t="str">
        <f>IF(OR(ISBLANK('MH01 (2)'!O106),ISERROR('MH01 (2)'!O106)),"",'MH01 (2)'!O106)</f>
        <v/>
      </c>
    </row>
    <row r="101" spans="1:15" ht="12.75" customHeight="1">
      <c r="A101" s="433">
        <f>IF(OR(ISBLANK('MH01 (2)'!A107),ISERROR('MH01 (2)'!A107)),"",'MH01 (2)'!A107)</f>
        <v>95</v>
      </c>
      <c r="B101" s="434" t="str">
        <f>IF(OR(ISBLANK('MH01 (2)'!B107),ISERROR('MH01 (2)'!B107)),"",'MH01 (2)'!B107)</f>
        <v/>
      </c>
      <c r="C101" s="122" t="str">
        <f>IF(OR(ISBLANK('MH01 (2)'!C107),ISERROR('MH01 (2)'!C107)),"",'MH01 (2)'!C107)</f>
        <v/>
      </c>
      <c r="D101" s="392" t="str">
        <f>'MH01'!C102</f>
        <v/>
      </c>
      <c r="E101" s="392" t="str">
        <f>'MH01'!D102</f>
        <v/>
      </c>
      <c r="F101" s="122" t="str">
        <f>IF(OR(ISBLANK('MH01 (2)'!F107),ISERROR('MH01 (2)'!F107)),"",'MH01 (2)'!F107)</f>
        <v/>
      </c>
      <c r="G101" s="435" t="str">
        <f>IF(OR(ISBLANK('MH01 (2)'!G107),ISERROR('MH01 (2)'!G107)),"",'MH01 (2)'!G107)</f>
        <v/>
      </c>
      <c r="H101" s="122" t="str">
        <f>IF(OR(ISBLANK('MH01 (2)'!H107),ISERROR('MH01 (2)'!H107)),"",'MH01 (2)'!H107)</f>
        <v/>
      </c>
      <c r="I101" s="122" t="str">
        <f>IF(OR(ISBLANK('MH01 (2)'!I107),ISERROR('MH01 (2)'!I107)),"",'MH01 (2)'!I107)</f>
        <v/>
      </c>
      <c r="J101" s="146" t="str">
        <f>IF(OR(ISBLANK('MH01 (2)'!J107),ISERROR('MH01 (2)'!J107)),"",'MH01 (2)'!J107)</f>
        <v/>
      </c>
      <c r="K101" s="122" t="str">
        <f>IF(OR(ISBLANK('MH01 (2)'!K107),ISERROR('MH01 (2)'!K107)),"",'MH01 (2)'!K107)</f>
        <v/>
      </c>
      <c r="L101" s="122" t="str">
        <f>IF(OR(ISBLANK('MH01 (2)'!L107),ISERROR('MH01 (2)'!L107)),"",'MH01 (2)'!L107)</f>
        <v/>
      </c>
      <c r="M101" s="122" t="str">
        <f>IF(OR(ISBLANK('MH01 (2)'!M107),ISERROR('MH01 (2)'!M107)),"",'MH01 (2)'!M107)</f>
        <v/>
      </c>
      <c r="N101" s="122" t="str">
        <f>IF(OR(ISBLANK('MH01 (2)'!N107),ISERROR('MH01 (2)'!N107)),"",'MH01 (2)'!N107)</f>
        <v/>
      </c>
      <c r="O101" s="122" t="str">
        <f>IF(OR(ISBLANK('MH01 (2)'!O107),ISERROR('MH01 (2)'!O107)),"",'MH01 (2)'!O107)</f>
        <v/>
      </c>
    </row>
    <row r="102" spans="1:15" ht="12.75" customHeight="1">
      <c r="A102" s="433">
        <f>IF(OR(ISBLANK('MH01 (2)'!A108),ISERROR('MH01 (2)'!A108)),"",'MH01 (2)'!A108)</f>
        <v>96</v>
      </c>
      <c r="B102" s="434" t="str">
        <f>IF(OR(ISBLANK('MH01 (2)'!B108),ISERROR('MH01 (2)'!B108)),"",'MH01 (2)'!B108)</f>
        <v/>
      </c>
      <c r="C102" s="122" t="str">
        <f>IF(OR(ISBLANK('MH01 (2)'!C108),ISERROR('MH01 (2)'!C108)),"",'MH01 (2)'!C108)</f>
        <v/>
      </c>
      <c r="D102" s="392" t="str">
        <f>'MH01'!C103</f>
        <v/>
      </c>
      <c r="E102" s="392" t="str">
        <f>'MH01'!D103</f>
        <v/>
      </c>
      <c r="F102" s="122" t="str">
        <f>IF(OR(ISBLANK('MH01 (2)'!F108),ISERROR('MH01 (2)'!F108)),"",'MH01 (2)'!F108)</f>
        <v/>
      </c>
      <c r="G102" s="435" t="str">
        <f>IF(OR(ISBLANK('MH01 (2)'!G108),ISERROR('MH01 (2)'!G108)),"",'MH01 (2)'!G108)</f>
        <v/>
      </c>
      <c r="H102" s="122" t="str">
        <f>IF(OR(ISBLANK('MH01 (2)'!H108),ISERROR('MH01 (2)'!H108)),"",'MH01 (2)'!H108)</f>
        <v/>
      </c>
      <c r="I102" s="122" t="str">
        <f>IF(OR(ISBLANK('MH01 (2)'!I108),ISERROR('MH01 (2)'!I108)),"",'MH01 (2)'!I108)</f>
        <v/>
      </c>
      <c r="J102" s="146" t="str">
        <f>IF(OR(ISBLANK('MH01 (2)'!J108),ISERROR('MH01 (2)'!J108)),"",'MH01 (2)'!J108)</f>
        <v/>
      </c>
      <c r="K102" s="122" t="str">
        <f>IF(OR(ISBLANK('MH01 (2)'!K108),ISERROR('MH01 (2)'!K108)),"",'MH01 (2)'!K108)</f>
        <v/>
      </c>
      <c r="L102" s="122" t="str">
        <f>IF(OR(ISBLANK('MH01 (2)'!L108),ISERROR('MH01 (2)'!L108)),"",'MH01 (2)'!L108)</f>
        <v/>
      </c>
      <c r="M102" s="122" t="str">
        <f>IF(OR(ISBLANK('MH01 (2)'!M108),ISERROR('MH01 (2)'!M108)),"",'MH01 (2)'!M108)</f>
        <v/>
      </c>
      <c r="N102" s="122" t="str">
        <f>IF(OR(ISBLANK('MH01 (2)'!N108),ISERROR('MH01 (2)'!N108)),"",'MH01 (2)'!N108)</f>
        <v/>
      </c>
      <c r="O102" s="122" t="str">
        <f>IF(OR(ISBLANK('MH01 (2)'!O108),ISERROR('MH01 (2)'!O108)),"",'MH01 (2)'!O108)</f>
        <v/>
      </c>
    </row>
    <row r="103" spans="1:15" ht="12.75" customHeight="1">
      <c r="A103" s="433">
        <f>IF(OR(ISBLANK('MH01 (2)'!A109),ISERROR('MH01 (2)'!A109)),"",'MH01 (2)'!A109)</f>
        <v>97</v>
      </c>
      <c r="B103" s="434" t="str">
        <f>IF(OR(ISBLANK('MH01 (2)'!B109),ISERROR('MH01 (2)'!B109)),"",'MH01 (2)'!B109)</f>
        <v/>
      </c>
      <c r="C103" s="122" t="str">
        <f>IF(OR(ISBLANK('MH01 (2)'!C109),ISERROR('MH01 (2)'!C109)),"",'MH01 (2)'!C109)</f>
        <v/>
      </c>
      <c r="D103" s="392" t="str">
        <f>'MH01'!C104</f>
        <v/>
      </c>
      <c r="E103" s="392" t="str">
        <f>'MH01'!D104</f>
        <v/>
      </c>
      <c r="F103" s="122" t="str">
        <f>IF(OR(ISBLANK('MH01 (2)'!F109),ISERROR('MH01 (2)'!F109)),"",'MH01 (2)'!F109)</f>
        <v/>
      </c>
      <c r="G103" s="435" t="str">
        <f>IF(OR(ISBLANK('MH01 (2)'!G109),ISERROR('MH01 (2)'!G109)),"",'MH01 (2)'!G109)</f>
        <v/>
      </c>
      <c r="H103" s="122" t="str">
        <f>IF(OR(ISBLANK('MH01 (2)'!H109),ISERROR('MH01 (2)'!H109)),"",'MH01 (2)'!H109)</f>
        <v/>
      </c>
      <c r="I103" s="122" t="str">
        <f>IF(OR(ISBLANK('MH01 (2)'!I109),ISERROR('MH01 (2)'!I109)),"",'MH01 (2)'!I109)</f>
        <v/>
      </c>
      <c r="J103" s="146" t="str">
        <f>IF(OR(ISBLANK('MH01 (2)'!J109),ISERROR('MH01 (2)'!J109)),"",'MH01 (2)'!J109)</f>
        <v/>
      </c>
      <c r="K103" s="122" t="str">
        <f>IF(OR(ISBLANK('MH01 (2)'!K109),ISERROR('MH01 (2)'!K109)),"",'MH01 (2)'!K109)</f>
        <v/>
      </c>
      <c r="L103" s="122" t="str">
        <f>IF(OR(ISBLANK('MH01 (2)'!L109),ISERROR('MH01 (2)'!L109)),"",'MH01 (2)'!L109)</f>
        <v/>
      </c>
      <c r="M103" s="122" t="str">
        <f>IF(OR(ISBLANK('MH01 (2)'!M109),ISERROR('MH01 (2)'!M109)),"",'MH01 (2)'!M109)</f>
        <v/>
      </c>
      <c r="N103" s="122" t="str">
        <f>IF(OR(ISBLANK('MH01 (2)'!N109),ISERROR('MH01 (2)'!N109)),"",'MH01 (2)'!N109)</f>
        <v/>
      </c>
      <c r="O103" s="122" t="str">
        <f>IF(OR(ISBLANK('MH01 (2)'!O109),ISERROR('MH01 (2)'!O109)),"",'MH01 (2)'!O109)</f>
        <v/>
      </c>
    </row>
    <row r="104" spans="1:15" ht="12.75" customHeight="1">
      <c r="A104" s="433">
        <f>IF(OR(ISBLANK('MH01 (2)'!A110),ISERROR('MH01 (2)'!A110)),"",'MH01 (2)'!A110)</f>
        <v>98</v>
      </c>
      <c r="B104" s="434" t="str">
        <f>IF(OR(ISBLANK('MH01 (2)'!B110),ISERROR('MH01 (2)'!B110)),"",'MH01 (2)'!B110)</f>
        <v/>
      </c>
      <c r="C104" s="122" t="str">
        <f>IF(OR(ISBLANK('MH01 (2)'!C110),ISERROR('MH01 (2)'!C110)),"",'MH01 (2)'!C110)</f>
        <v/>
      </c>
      <c r="D104" s="392" t="str">
        <f>'MH01'!C105</f>
        <v/>
      </c>
      <c r="E104" s="392" t="str">
        <f>'MH01'!D105</f>
        <v/>
      </c>
      <c r="F104" s="122" t="str">
        <f>IF(OR(ISBLANK('MH01 (2)'!F110),ISERROR('MH01 (2)'!F110)),"",'MH01 (2)'!F110)</f>
        <v/>
      </c>
      <c r="G104" s="435" t="str">
        <f>IF(OR(ISBLANK('MH01 (2)'!G110),ISERROR('MH01 (2)'!G110)),"",'MH01 (2)'!G110)</f>
        <v/>
      </c>
      <c r="H104" s="122" t="str">
        <f>IF(OR(ISBLANK('MH01 (2)'!H110),ISERROR('MH01 (2)'!H110)),"",'MH01 (2)'!H110)</f>
        <v/>
      </c>
      <c r="I104" s="122" t="str">
        <f>IF(OR(ISBLANK('MH01 (2)'!I110),ISERROR('MH01 (2)'!I110)),"",'MH01 (2)'!I110)</f>
        <v/>
      </c>
      <c r="J104" s="146" t="str">
        <f>IF(OR(ISBLANK('MH01 (2)'!J110),ISERROR('MH01 (2)'!J110)),"",'MH01 (2)'!J110)</f>
        <v/>
      </c>
      <c r="K104" s="122" t="str">
        <f>IF(OR(ISBLANK('MH01 (2)'!K110),ISERROR('MH01 (2)'!K110)),"",'MH01 (2)'!K110)</f>
        <v/>
      </c>
      <c r="L104" s="122" t="str">
        <f>IF(OR(ISBLANK('MH01 (2)'!L110),ISERROR('MH01 (2)'!L110)),"",'MH01 (2)'!L110)</f>
        <v/>
      </c>
      <c r="M104" s="122" t="str">
        <f>IF(OR(ISBLANK('MH01 (2)'!M110),ISERROR('MH01 (2)'!M110)),"",'MH01 (2)'!M110)</f>
        <v/>
      </c>
      <c r="N104" s="122" t="str">
        <f>IF(OR(ISBLANK('MH01 (2)'!N110),ISERROR('MH01 (2)'!N110)),"",'MH01 (2)'!N110)</f>
        <v/>
      </c>
      <c r="O104" s="122" t="str">
        <f>IF(OR(ISBLANK('MH01 (2)'!O110),ISERROR('MH01 (2)'!O110)),"",'MH01 (2)'!O110)</f>
        <v/>
      </c>
    </row>
    <row r="105" spans="1:15" ht="12.75" customHeight="1">
      <c r="A105" s="433">
        <f>IF(OR(ISBLANK('MH01 (2)'!A111),ISERROR('MH01 (2)'!A111)),"",'MH01 (2)'!A111)</f>
        <v>99</v>
      </c>
      <c r="B105" s="434" t="str">
        <f>IF(OR(ISBLANK('MH01 (2)'!B111),ISERROR('MH01 (2)'!B111)),"",'MH01 (2)'!B111)</f>
        <v/>
      </c>
      <c r="C105" s="122" t="str">
        <f>IF(OR(ISBLANK('MH01 (2)'!C111),ISERROR('MH01 (2)'!C111)),"",'MH01 (2)'!C111)</f>
        <v/>
      </c>
      <c r="D105" s="392" t="str">
        <f>'MH01'!C106</f>
        <v/>
      </c>
      <c r="E105" s="392" t="str">
        <f>'MH01'!D106</f>
        <v/>
      </c>
      <c r="F105" s="122" t="str">
        <f>IF(OR(ISBLANK('MH01 (2)'!F111),ISERROR('MH01 (2)'!F111)),"",'MH01 (2)'!F111)</f>
        <v/>
      </c>
      <c r="G105" s="435" t="str">
        <f>IF(OR(ISBLANK('MH01 (2)'!G111),ISERROR('MH01 (2)'!G111)),"",'MH01 (2)'!G111)</f>
        <v/>
      </c>
      <c r="H105" s="122" t="str">
        <f>IF(OR(ISBLANK('MH01 (2)'!H111),ISERROR('MH01 (2)'!H111)),"",'MH01 (2)'!H111)</f>
        <v/>
      </c>
      <c r="I105" s="122" t="str">
        <f>IF(OR(ISBLANK('MH01 (2)'!I111),ISERROR('MH01 (2)'!I111)),"",'MH01 (2)'!I111)</f>
        <v/>
      </c>
      <c r="J105" s="146" t="str">
        <f>IF(OR(ISBLANK('MH01 (2)'!J111),ISERROR('MH01 (2)'!J111)),"",'MH01 (2)'!J111)</f>
        <v/>
      </c>
      <c r="K105" s="122" t="str">
        <f>IF(OR(ISBLANK('MH01 (2)'!K111),ISERROR('MH01 (2)'!K111)),"",'MH01 (2)'!K111)</f>
        <v/>
      </c>
      <c r="L105" s="122" t="str">
        <f>IF(OR(ISBLANK('MH01 (2)'!L111),ISERROR('MH01 (2)'!L111)),"",'MH01 (2)'!L111)</f>
        <v/>
      </c>
      <c r="M105" s="122" t="str">
        <f>IF(OR(ISBLANK('MH01 (2)'!M111),ISERROR('MH01 (2)'!M111)),"",'MH01 (2)'!M111)</f>
        <v/>
      </c>
      <c r="N105" s="122" t="str">
        <f>IF(OR(ISBLANK('MH01 (2)'!N111),ISERROR('MH01 (2)'!N111)),"",'MH01 (2)'!N111)</f>
        <v/>
      </c>
      <c r="O105" s="122" t="str">
        <f>IF(OR(ISBLANK('MH01 (2)'!O111),ISERROR('MH01 (2)'!O111)),"",'MH01 (2)'!O111)</f>
        <v/>
      </c>
    </row>
    <row r="106" spans="1:15" ht="12.75" customHeight="1">
      <c r="A106" s="433">
        <f>IF(OR(ISBLANK('MH01 (2)'!A112),ISERROR('MH01 (2)'!A112)),"",'MH01 (2)'!A112)</f>
        <v>100</v>
      </c>
      <c r="B106" s="434" t="str">
        <f>IF(OR(ISBLANK('MH01 (2)'!B112),ISERROR('MH01 (2)'!B112)),"",'MH01 (2)'!B112)</f>
        <v/>
      </c>
      <c r="C106" s="122" t="str">
        <f>IF(OR(ISBLANK('MH01 (2)'!C112),ISERROR('MH01 (2)'!C112)),"",'MH01 (2)'!C112)</f>
        <v/>
      </c>
      <c r="D106" s="392" t="str">
        <f>'MH01'!C107</f>
        <v/>
      </c>
      <c r="E106" s="392" t="str">
        <f>'MH01'!D107</f>
        <v/>
      </c>
      <c r="F106" s="122" t="str">
        <f>IF(OR(ISBLANK('MH01 (2)'!F112),ISERROR('MH01 (2)'!F112)),"",'MH01 (2)'!F112)</f>
        <v/>
      </c>
      <c r="G106" s="435" t="str">
        <f>IF(OR(ISBLANK('MH01 (2)'!G112),ISERROR('MH01 (2)'!G112)),"",'MH01 (2)'!G112)</f>
        <v/>
      </c>
      <c r="H106" s="122" t="str">
        <f>IF(OR(ISBLANK('MH01 (2)'!H112),ISERROR('MH01 (2)'!H112)),"",'MH01 (2)'!H112)</f>
        <v/>
      </c>
      <c r="I106" s="122" t="str">
        <f>IF(OR(ISBLANK('MH01 (2)'!I112),ISERROR('MH01 (2)'!I112)),"",'MH01 (2)'!I112)</f>
        <v/>
      </c>
      <c r="J106" s="146" t="str">
        <f>IF(OR(ISBLANK('MH01 (2)'!J112),ISERROR('MH01 (2)'!J112)),"",'MH01 (2)'!J112)</f>
        <v/>
      </c>
      <c r="K106" s="122" t="str">
        <f>IF(OR(ISBLANK('MH01 (2)'!K112),ISERROR('MH01 (2)'!K112)),"",'MH01 (2)'!K112)</f>
        <v/>
      </c>
      <c r="L106" s="122" t="str">
        <f>IF(OR(ISBLANK('MH01 (2)'!L112),ISERROR('MH01 (2)'!L112)),"",'MH01 (2)'!L112)</f>
        <v/>
      </c>
      <c r="M106" s="122" t="str">
        <f>IF(OR(ISBLANK('MH01 (2)'!M112),ISERROR('MH01 (2)'!M112)),"",'MH01 (2)'!M112)</f>
        <v/>
      </c>
      <c r="N106" s="122" t="str">
        <f>IF(OR(ISBLANK('MH01 (2)'!N112),ISERROR('MH01 (2)'!N112)),"",'MH01 (2)'!N112)</f>
        <v/>
      </c>
      <c r="O106" s="122" t="str">
        <f>IF(OR(ISBLANK('MH01 (2)'!O112),ISERROR('MH01 (2)'!O112)),"",'MH01 (2)'!O112)</f>
        <v/>
      </c>
    </row>
    <row r="107" spans="1:15" ht="12.75" customHeight="1">
      <c r="A107" s="433">
        <f>IF(OR(ISBLANK('MH01 (2)'!A113),ISERROR('MH01 (2)'!A113)),"",'MH01 (2)'!A113)</f>
        <v>101</v>
      </c>
      <c r="B107" s="434" t="str">
        <f>IF(OR(ISBLANK('MH01 (2)'!B113),ISERROR('MH01 (2)'!B113)),"",'MH01 (2)'!B113)</f>
        <v/>
      </c>
      <c r="C107" s="122" t="str">
        <f>IF(OR(ISBLANK('MH01 (2)'!C113),ISERROR('MH01 (2)'!C113)),"",'MH01 (2)'!C113)</f>
        <v/>
      </c>
      <c r="D107" s="392" t="str">
        <f>'MH01'!C108</f>
        <v/>
      </c>
      <c r="E107" s="392" t="str">
        <f>'MH01'!D108</f>
        <v/>
      </c>
      <c r="F107" s="122" t="str">
        <f>IF(OR(ISBLANK('MH01 (2)'!F113),ISERROR('MH01 (2)'!F113)),"",'MH01 (2)'!F113)</f>
        <v/>
      </c>
      <c r="G107" s="435" t="str">
        <f>IF(OR(ISBLANK('MH01 (2)'!G113),ISERROR('MH01 (2)'!G113)),"",'MH01 (2)'!G113)</f>
        <v/>
      </c>
      <c r="H107" s="122" t="str">
        <f>IF(OR(ISBLANK('MH01 (2)'!H113),ISERROR('MH01 (2)'!H113)),"",'MH01 (2)'!H113)</f>
        <v/>
      </c>
      <c r="I107" s="122" t="str">
        <f>IF(OR(ISBLANK('MH01 (2)'!I113),ISERROR('MH01 (2)'!I113)),"",'MH01 (2)'!I113)</f>
        <v/>
      </c>
      <c r="J107" s="146" t="str">
        <f>IF(OR(ISBLANK('MH01 (2)'!J113),ISERROR('MH01 (2)'!J113)),"",'MH01 (2)'!J113)</f>
        <v/>
      </c>
      <c r="K107" s="122" t="str">
        <f>IF(OR(ISBLANK('MH01 (2)'!K113),ISERROR('MH01 (2)'!K113)),"",'MH01 (2)'!K113)</f>
        <v/>
      </c>
      <c r="L107" s="122" t="str">
        <f>IF(OR(ISBLANK('MH01 (2)'!L113),ISERROR('MH01 (2)'!L113)),"",'MH01 (2)'!L113)</f>
        <v/>
      </c>
      <c r="M107" s="122" t="str">
        <f>IF(OR(ISBLANK('MH01 (2)'!M113),ISERROR('MH01 (2)'!M113)),"",'MH01 (2)'!M113)</f>
        <v/>
      </c>
      <c r="N107" s="122" t="str">
        <f>IF(OR(ISBLANK('MH01 (2)'!N113),ISERROR('MH01 (2)'!N113)),"",'MH01 (2)'!N113)</f>
        <v/>
      </c>
      <c r="O107" s="122" t="str">
        <f>IF(OR(ISBLANK('MH01 (2)'!O113),ISERROR('MH01 (2)'!O113)),"",'MH01 (2)'!O113)</f>
        <v/>
      </c>
    </row>
    <row r="108" spans="1:15" ht="12.75" customHeight="1">
      <c r="A108" s="433">
        <f>IF(OR(ISBLANK('MH01 (2)'!A114),ISERROR('MH01 (2)'!A114)),"",'MH01 (2)'!A114)</f>
        <v>102</v>
      </c>
      <c r="B108" s="434" t="str">
        <f>IF(OR(ISBLANK('MH01 (2)'!B114),ISERROR('MH01 (2)'!B114)),"",'MH01 (2)'!B114)</f>
        <v/>
      </c>
      <c r="C108" s="122" t="str">
        <f>IF(OR(ISBLANK('MH01 (2)'!C114),ISERROR('MH01 (2)'!C114)),"",'MH01 (2)'!C114)</f>
        <v/>
      </c>
      <c r="D108" s="392" t="str">
        <f>'MH01'!C109</f>
        <v/>
      </c>
      <c r="E108" s="392" t="str">
        <f>'MH01'!D109</f>
        <v/>
      </c>
      <c r="F108" s="122" t="str">
        <f>IF(OR(ISBLANK('MH01 (2)'!F114),ISERROR('MH01 (2)'!F114)),"",'MH01 (2)'!F114)</f>
        <v/>
      </c>
      <c r="G108" s="435" t="str">
        <f>IF(OR(ISBLANK('MH01 (2)'!G114),ISERROR('MH01 (2)'!G114)),"",'MH01 (2)'!G114)</f>
        <v/>
      </c>
      <c r="H108" s="122" t="str">
        <f>IF(OR(ISBLANK('MH01 (2)'!H114),ISERROR('MH01 (2)'!H114)),"",'MH01 (2)'!H114)</f>
        <v/>
      </c>
      <c r="I108" s="122" t="str">
        <f>IF(OR(ISBLANK('MH01 (2)'!I114),ISERROR('MH01 (2)'!I114)),"",'MH01 (2)'!I114)</f>
        <v/>
      </c>
      <c r="J108" s="146" t="str">
        <f>IF(OR(ISBLANK('MH01 (2)'!J114),ISERROR('MH01 (2)'!J114)),"",'MH01 (2)'!J114)</f>
        <v/>
      </c>
      <c r="K108" s="122" t="str">
        <f>IF(OR(ISBLANK('MH01 (2)'!K114),ISERROR('MH01 (2)'!K114)),"",'MH01 (2)'!K114)</f>
        <v/>
      </c>
      <c r="L108" s="122" t="str">
        <f>IF(OR(ISBLANK('MH01 (2)'!L114),ISERROR('MH01 (2)'!L114)),"",'MH01 (2)'!L114)</f>
        <v/>
      </c>
      <c r="M108" s="122" t="str">
        <f>IF(OR(ISBLANK('MH01 (2)'!M114),ISERROR('MH01 (2)'!M114)),"",'MH01 (2)'!M114)</f>
        <v/>
      </c>
      <c r="N108" s="122" t="str">
        <f>IF(OR(ISBLANK('MH01 (2)'!N114),ISERROR('MH01 (2)'!N114)),"",'MH01 (2)'!N114)</f>
        <v/>
      </c>
      <c r="O108" s="122" t="str">
        <f>IF(OR(ISBLANK('MH01 (2)'!O114),ISERROR('MH01 (2)'!O114)),"",'MH01 (2)'!O114)</f>
        <v/>
      </c>
    </row>
    <row r="109" spans="1:15" ht="12.75" customHeight="1">
      <c r="A109" s="433">
        <f>IF(OR(ISBLANK('MH01 (2)'!A115),ISERROR('MH01 (2)'!A115)),"",'MH01 (2)'!A115)</f>
        <v>103</v>
      </c>
      <c r="B109" s="434" t="str">
        <f>IF(OR(ISBLANK('MH01 (2)'!B115),ISERROR('MH01 (2)'!B115)),"",'MH01 (2)'!B115)</f>
        <v/>
      </c>
      <c r="C109" s="122" t="str">
        <f>IF(OR(ISBLANK('MH01 (2)'!C115),ISERROR('MH01 (2)'!C115)),"",'MH01 (2)'!C115)</f>
        <v/>
      </c>
      <c r="D109" s="392" t="str">
        <f>'MH01'!C110</f>
        <v/>
      </c>
      <c r="E109" s="392" t="str">
        <f>'MH01'!D110</f>
        <v/>
      </c>
      <c r="F109" s="122" t="str">
        <f>IF(OR(ISBLANK('MH01 (2)'!F115),ISERROR('MH01 (2)'!F115)),"",'MH01 (2)'!F115)</f>
        <v/>
      </c>
      <c r="G109" s="435" t="str">
        <f>IF(OR(ISBLANK('MH01 (2)'!G115),ISERROR('MH01 (2)'!G115)),"",'MH01 (2)'!G115)</f>
        <v/>
      </c>
      <c r="H109" s="122" t="str">
        <f>IF(OR(ISBLANK('MH01 (2)'!H115),ISERROR('MH01 (2)'!H115)),"",'MH01 (2)'!H115)</f>
        <v/>
      </c>
      <c r="I109" s="122" t="str">
        <f>IF(OR(ISBLANK('MH01 (2)'!I115),ISERROR('MH01 (2)'!I115)),"",'MH01 (2)'!I115)</f>
        <v/>
      </c>
      <c r="J109" s="146" t="str">
        <f>IF(OR(ISBLANK('MH01 (2)'!J115),ISERROR('MH01 (2)'!J115)),"",'MH01 (2)'!J115)</f>
        <v/>
      </c>
      <c r="K109" s="122" t="str">
        <f>IF(OR(ISBLANK('MH01 (2)'!K115),ISERROR('MH01 (2)'!K115)),"",'MH01 (2)'!K115)</f>
        <v/>
      </c>
      <c r="L109" s="122" t="str">
        <f>IF(OR(ISBLANK('MH01 (2)'!L115),ISERROR('MH01 (2)'!L115)),"",'MH01 (2)'!L115)</f>
        <v/>
      </c>
      <c r="M109" s="122" t="str">
        <f>IF(OR(ISBLANK('MH01 (2)'!M115),ISERROR('MH01 (2)'!M115)),"",'MH01 (2)'!M115)</f>
        <v/>
      </c>
      <c r="N109" s="122" t="str">
        <f>IF(OR(ISBLANK('MH01 (2)'!N115),ISERROR('MH01 (2)'!N115)),"",'MH01 (2)'!N115)</f>
        <v/>
      </c>
      <c r="O109" s="122" t="str">
        <f>IF(OR(ISBLANK('MH01 (2)'!O115),ISERROR('MH01 (2)'!O115)),"",'MH01 (2)'!O115)</f>
        <v/>
      </c>
    </row>
    <row r="110" spans="1:15" ht="12.75" customHeight="1">
      <c r="A110" s="433">
        <f>IF(OR(ISBLANK('MH01 (2)'!A116),ISERROR('MH01 (2)'!A116)),"",'MH01 (2)'!A116)</f>
        <v>104</v>
      </c>
      <c r="B110" s="434" t="str">
        <f>IF(OR(ISBLANK('MH01 (2)'!B116),ISERROR('MH01 (2)'!B116)),"",'MH01 (2)'!B116)</f>
        <v/>
      </c>
      <c r="C110" s="122" t="str">
        <f>IF(OR(ISBLANK('MH01 (2)'!C116),ISERROR('MH01 (2)'!C116)),"",'MH01 (2)'!C116)</f>
        <v/>
      </c>
      <c r="D110" s="392" t="str">
        <f>'MH01'!C111</f>
        <v/>
      </c>
      <c r="E110" s="392" t="str">
        <f>'MH01'!D111</f>
        <v/>
      </c>
      <c r="F110" s="122" t="str">
        <f>IF(OR(ISBLANK('MH01 (2)'!F116),ISERROR('MH01 (2)'!F116)),"",'MH01 (2)'!F116)</f>
        <v/>
      </c>
      <c r="G110" s="435" t="str">
        <f>IF(OR(ISBLANK('MH01 (2)'!G116),ISERROR('MH01 (2)'!G116)),"",'MH01 (2)'!G116)</f>
        <v/>
      </c>
      <c r="H110" s="122" t="str">
        <f>IF(OR(ISBLANK('MH01 (2)'!H116),ISERROR('MH01 (2)'!H116)),"",'MH01 (2)'!H116)</f>
        <v/>
      </c>
      <c r="I110" s="122" t="str">
        <f>IF(OR(ISBLANK('MH01 (2)'!I116),ISERROR('MH01 (2)'!I116)),"",'MH01 (2)'!I116)</f>
        <v/>
      </c>
      <c r="J110" s="146" t="str">
        <f>IF(OR(ISBLANK('MH01 (2)'!J116),ISERROR('MH01 (2)'!J116)),"",'MH01 (2)'!J116)</f>
        <v/>
      </c>
      <c r="K110" s="122" t="str">
        <f>IF(OR(ISBLANK('MH01 (2)'!K116),ISERROR('MH01 (2)'!K116)),"",'MH01 (2)'!K116)</f>
        <v/>
      </c>
      <c r="L110" s="122" t="str">
        <f>IF(OR(ISBLANK('MH01 (2)'!L116),ISERROR('MH01 (2)'!L116)),"",'MH01 (2)'!L116)</f>
        <v/>
      </c>
      <c r="M110" s="122" t="str">
        <f>IF(OR(ISBLANK('MH01 (2)'!M116),ISERROR('MH01 (2)'!M116)),"",'MH01 (2)'!M116)</f>
        <v/>
      </c>
      <c r="N110" s="122" t="str">
        <f>IF(OR(ISBLANK('MH01 (2)'!N116),ISERROR('MH01 (2)'!N116)),"",'MH01 (2)'!N116)</f>
        <v/>
      </c>
      <c r="O110" s="122" t="str">
        <f>IF(OR(ISBLANK('MH01 (2)'!O116),ISERROR('MH01 (2)'!O116)),"",'MH01 (2)'!O116)</f>
        <v/>
      </c>
    </row>
    <row r="111" spans="1:15" ht="12.75" customHeight="1">
      <c r="A111" s="433">
        <f>IF(OR(ISBLANK('MH01 (2)'!A117),ISERROR('MH01 (2)'!A117)),"",'MH01 (2)'!A117)</f>
        <v>105</v>
      </c>
      <c r="B111" s="434" t="str">
        <f>IF(OR(ISBLANK('MH01 (2)'!B117),ISERROR('MH01 (2)'!B117)),"",'MH01 (2)'!B117)</f>
        <v/>
      </c>
      <c r="C111" s="122" t="str">
        <f>IF(OR(ISBLANK('MH01 (2)'!C117),ISERROR('MH01 (2)'!C117)),"",'MH01 (2)'!C117)</f>
        <v/>
      </c>
      <c r="D111" s="392" t="str">
        <f>'MH01'!C112</f>
        <v/>
      </c>
      <c r="E111" s="392" t="str">
        <f>'MH01'!D112</f>
        <v/>
      </c>
      <c r="F111" s="122" t="str">
        <f>IF(OR(ISBLANK('MH01 (2)'!F117),ISERROR('MH01 (2)'!F117)),"",'MH01 (2)'!F117)</f>
        <v/>
      </c>
      <c r="G111" s="435" t="str">
        <f>IF(OR(ISBLANK('MH01 (2)'!G117),ISERROR('MH01 (2)'!G117)),"",'MH01 (2)'!G117)</f>
        <v/>
      </c>
      <c r="H111" s="122" t="str">
        <f>IF(OR(ISBLANK('MH01 (2)'!H117),ISERROR('MH01 (2)'!H117)),"",'MH01 (2)'!H117)</f>
        <v/>
      </c>
      <c r="I111" s="122" t="str">
        <f>IF(OR(ISBLANK('MH01 (2)'!I117),ISERROR('MH01 (2)'!I117)),"",'MH01 (2)'!I117)</f>
        <v/>
      </c>
      <c r="J111" s="146" t="str">
        <f>IF(OR(ISBLANK('MH01 (2)'!J117),ISERROR('MH01 (2)'!J117)),"",'MH01 (2)'!J117)</f>
        <v/>
      </c>
      <c r="K111" s="122" t="str">
        <f>IF(OR(ISBLANK('MH01 (2)'!K117),ISERROR('MH01 (2)'!K117)),"",'MH01 (2)'!K117)</f>
        <v/>
      </c>
      <c r="L111" s="122" t="str">
        <f>IF(OR(ISBLANK('MH01 (2)'!L117),ISERROR('MH01 (2)'!L117)),"",'MH01 (2)'!L117)</f>
        <v/>
      </c>
      <c r="M111" s="122" t="str">
        <f>IF(OR(ISBLANK('MH01 (2)'!M117),ISERROR('MH01 (2)'!M117)),"",'MH01 (2)'!M117)</f>
        <v/>
      </c>
      <c r="N111" s="122" t="str">
        <f>IF(OR(ISBLANK('MH01 (2)'!N117),ISERROR('MH01 (2)'!N117)),"",'MH01 (2)'!N117)</f>
        <v/>
      </c>
      <c r="O111" s="122" t="str">
        <f>IF(OR(ISBLANK('MH01 (2)'!O117),ISERROR('MH01 (2)'!O117)),"",'MH01 (2)'!O117)</f>
        <v/>
      </c>
    </row>
    <row r="112" spans="1:15" ht="12.75" customHeight="1">
      <c r="A112" s="433">
        <f>IF(OR(ISBLANK('MH01 (2)'!A118),ISERROR('MH01 (2)'!A118)),"",'MH01 (2)'!A118)</f>
        <v>106</v>
      </c>
      <c r="B112" s="434" t="str">
        <f>IF(OR(ISBLANK('MH01 (2)'!B118),ISERROR('MH01 (2)'!B118)),"",'MH01 (2)'!B118)</f>
        <v/>
      </c>
      <c r="C112" s="122" t="str">
        <f>IF(OR(ISBLANK('MH01 (2)'!C118),ISERROR('MH01 (2)'!C118)),"",'MH01 (2)'!C118)</f>
        <v/>
      </c>
      <c r="D112" s="392" t="str">
        <f>'MH01'!C113</f>
        <v/>
      </c>
      <c r="E112" s="392" t="str">
        <f>'MH01'!D113</f>
        <v/>
      </c>
      <c r="F112" s="122" t="str">
        <f>IF(OR(ISBLANK('MH01 (2)'!F118),ISERROR('MH01 (2)'!F118)),"",'MH01 (2)'!F118)</f>
        <v/>
      </c>
      <c r="G112" s="435" t="str">
        <f>IF(OR(ISBLANK('MH01 (2)'!G118),ISERROR('MH01 (2)'!G118)),"",'MH01 (2)'!G118)</f>
        <v/>
      </c>
      <c r="H112" s="122" t="str">
        <f>IF(OR(ISBLANK('MH01 (2)'!H118),ISERROR('MH01 (2)'!H118)),"",'MH01 (2)'!H118)</f>
        <v/>
      </c>
      <c r="I112" s="122" t="str">
        <f>IF(OR(ISBLANK('MH01 (2)'!I118),ISERROR('MH01 (2)'!I118)),"",'MH01 (2)'!I118)</f>
        <v/>
      </c>
      <c r="J112" s="146" t="str">
        <f>IF(OR(ISBLANK('MH01 (2)'!J118),ISERROR('MH01 (2)'!J118)),"",'MH01 (2)'!J118)</f>
        <v/>
      </c>
      <c r="K112" s="122" t="str">
        <f>IF(OR(ISBLANK('MH01 (2)'!K118),ISERROR('MH01 (2)'!K118)),"",'MH01 (2)'!K118)</f>
        <v/>
      </c>
      <c r="L112" s="122" t="str">
        <f>IF(OR(ISBLANK('MH01 (2)'!L118),ISERROR('MH01 (2)'!L118)),"",'MH01 (2)'!L118)</f>
        <v/>
      </c>
      <c r="M112" s="122" t="str">
        <f>IF(OR(ISBLANK('MH01 (2)'!M118),ISERROR('MH01 (2)'!M118)),"",'MH01 (2)'!M118)</f>
        <v/>
      </c>
      <c r="N112" s="122" t="str">
        <f>IF(OR(ISBLANK('MH01 (2)'!N118),ISERROR('MH01 (2)'!N118)),"",'MH01 (2)'!N118)</f>
        <v/>
      </c>
      <c r="O112" s="122" t="str">
        <f>IF(OR(ISBLANK('MH01 (2)'!O118),ISERROR('MH01 (2)'!O118)),"",'MH01 (2)'!O118)</f>
        <v/>
      </c>
    </row>
    <row r="113" spans="1:15" ht="12.75" customHeight="1">
      <c r="A113" s="433">
        <f>IF(OR(ISBLANK('MH01 (2)'!A119),ISERROR('MH01 (2)'!A119)),"",'MH01 (2)'!A119)</f>
        <v>107</v>
      </c>
      <c r="B113" s="434" t="str">
        <f>IF(OR(ISBLANK('MH01 (2)'!B119),ISERROR('MH01 (2)'!B119)),"",'MH01 (2)'!B119)</f>
        <v/>
      </c>
      <c r="C113" s="122" t="str">
        <f>IF(OR(ISBLANK('MH01 (2)'!C119),ISERROR('MH01 (2)'!C119)),"",'MH01 (2)'!C119)</f>
        <v/>
      </c>
      <c r="D113" s="392" t="str">
        <f>'MH01'!C114</f>
        <v/>
      </c>
      <c r="E113" s="392" t="str">
        <f>'MH01'!D114</f>
        <v/>
      </c>
      <c r="F113" s="122" t="str">
        <f>IF(OR(ISBLANK('MH01 (2)'!F119),ISERROR('MH01 (2)'!F119)),"",'MH01 (2)'!F119)</f>
        <v/>
      </c>
      <c r="G113" s="435" t="str">
        <f>IF(OR(ISBLANK('MH01 (2)'!G119),ISERROR('MH01 (2)'!G119)),"",'MH01 (2)'!G119)</f>
        <v/>
      </c>
      <c r="H113" s="122" t="str">
        <f>IF(OR(ISBLANK('MH01 (2)'!H119),ISERROR('MH01 (2)'!H119)),"",'MH01 (2)'!H119)</f>
        <v/>
      </c>
      <c r="I113" s="122" t="str">
        <f>IF(OR(ISBLANK('MH01 (2)'!I119),ISERROR('MH01 (2)'!I119)),"",'MH01 (2)'!I119)</f>
        <v/>
      </c>
      <c r="J113" s="146" t="str">
        <f>IF(OR(ISBLANK('MH01 (2)'!J119),ISERROR('MH01 (2)'!J119)),"",'MH01 (2)'!J119)</f>
        <v/>
      </c>
      <c r="K113" s="122" t="str">
        <f>IF(OR(ISBLANK('MH01 (2)'!K119),ISERROR('MH01 (2)'!K119)),"",'MH01 (2)'!K119)</f>
        <v/>
      </c>
      <c r="L113" s="122" t="str">
        <f>IF(OR(ISBLANK('MH01 (2)'!L119),ISERROR('MH01 (2)'!L119)),"",'MH01 (2)'!L119)</f>
        <v/>
      </c>
      <c r="M113" s="122" t="str">
        <f>IF(OR(ISBLANK('MH01 (2)'!M119),ISERROR('MH01 (2)'!M119)),"",'MH01 (2)'!M119)</f>
        <v/>
      </c>
      <c r="N113" s="122" t="str">
        <f>IF(OR(ISBLANK('MH01 (2)'!N119),ISERROR('MH01 (2)'!N119)),"",'MH01 (2)'!N119)</f>
        <v/>
      </c>
      <c r="O113" s="122" t="str">
        <f>IF(OR(ISBLANK('MH01 (2)'!O119),ISERROR('MH01 (2)'!O119)),"",'MH01 (2)'!O119)</f>
        <v/>
      </c>
    </row>
    <row r="114" spans="1:15" ht="12.75" customHeight="1">
      <c r="A114" s="433">
        <f>IF(OR(ISBLANK('MH01 (2)'!A120),ISERROR('MH01 (2)'!A120)),"",'MH01 (2)'!A120)</f>
        <v>108</v>
      </c>
      <c r="B114" s="434" t="str">
        <f>IF(OR(ISBLANK('MH01 (2)'!B120),ISERROR('MH01 (2)'!B120)),"",'MH01 (2)'!B120)</f>
        <v/>
      </c>
      <c r="C114" s="122" t="str">
        <f>IF(OR(ISBLANK('MH01 (2)'!C120),ISERROR('MH01 (2)'!C120)),"",'MH01 (2)'!C120)</f>
        <v/>
      </c>
      <c r="D114" s="392" t="str">
        <f>'MH01'!C115</f>
        <v/>
      </c>
      <c r="E114" s="392" t="str">
        <f>'MH01'!D115</f>
        <v/>
      </c>
      <c r="F114" s="122" t="str">
        <f>IF(OR(ISBLANK('MH01 (2)'!F120),ISERROR('MH01 (2)'!F120)),"",'MH01 (2)'!F120)</f>
        <v/>
      </c>
      <c r="G114" s="435" t="str">
        <f>IF(OR(ISBLANK('MH01 (2)'!G120),ISERROR('MH01 (2)'!G120)),"",'MH01 (2)'!G120)</f>
        <v/>
      </c>
      <c r="H114" s="122" t="str">
        <f>IF(OR(ISBLANK('MH01 (2)'!H120),ISERROR('MH01 (2)'!H120)),"",'MH01 (2)'!H120)</f>
        <v/>
      </c>
      <c r="I114" s="122" t="str">
        <f>IF(OR(ISBLANK('MH01 (2)'!I120),ISERROR('MH01 (2)'!I120)),"",'MH01 (2)'!I120)</f>
        <v/>
      </c>
      <c r="J114" s="146" t="str">
        <f>IF(OR(ISBLANK('MH01 (2)'!J120),ISERROR('MH01 (2)'!J120)),"",'MH01 (2)'!J120)</f>
        <v/>
      </c>
      <c r="K114" s="122" t="str">
        <f>IF(OR(ISBLANK('MH01 (2)'!K120),ISERROR('MH01 (2)'!K120)),"",'MH01 (2)'!K120)</f>
        <v/>
      </c>
      <c r="L114" s="122" t="str">
        <f>IF(OR(ISBLANK('MH01 (2)'!L120),ISERROR('MH01 (2)'!L120)),"",'MH01 (2)'!L120)</f>
        <v/>
      </c>
      <c r="M114" s="122" t="str">
        <f>IF(OR(ISBLANK('MH01 (2)'!M120),ISERROR('MH01 (2)'!M120)),"",'MH01 (2)'!M120)</f>
        <v/>
      </c>
      <c r="N114" s="122" t="str">
        <f>IF(OR(ISBLANK('MH01 (2)'!N120),ISERROR('MH01 (2)'!N120)),"",'MH01 (2)'!N120)</f>
        <v/>
      </c>
      <c r="O114" s="122" t="str">
        <f>IF(OR(ISBLANK('MH01 (2)'!O120),ISERROR('MH01 (2)'!O120)),"",'MH01 (2)'!O120)</f>
        <v/>
      </c>
    </row>
    <row r="115" spans="1:15" ht="12.75" customHeight="1">
      <c r="A115" s="433">
        <f>IF(OR(ISBLANK('MH01 (2)'!A121),ISERROR('MH01 (2)'!A121)),"",'MH01 (2)'!A121)</f>
        <v>109</v>
      </c>
      <c r="B115" s="434" t="str">
        <f>IF(OR(ISBLANK('MH01 (2)'!B121),ISERROR('MH01 (2)'!B121)),"",'MH01 (2)'!B121)</f>
        <v/>
      </c>
      <c r="C115" s="122" t="str">
        <f>IF(OR(ISBLANK('MH01 (2)'!C121),ISERROR('MH01 (2)'!C121)),"",'MH01 (2)'!C121)</f>
        <v/>
      </c>
      <c r="D115" s="392" t="str">
        <f>'MH01'!C116</f>
        <v/>
      </c>
      <c r="E115" s="392" t="str">
        <f>'MH01'!D116</f>
        <v/>
      </c>
      <c r="F115" s="122" t="str">
        <f>IF(OR(ISBLANK('MH01 (2)'!F121),ISERROR('MH01 (2)'!F121)),"",'MH01 (2)'!F121)</f>
        <v/>
      </c>
      <c r="G115" s="435" t="str">
        <f>IF(OR(ISBLANK('MH01 (2)'!G121),ISERROR('MH01 (2)'!G121)),"",'MH01 (2)'!G121)</f>
        <v/>
      </c>
      <c r="H115" s="122" t="str">
        <f>IF(OR(ISBLANK('MH01 (2)'!H121),ISERROR('MH01 (2)'!H121)),"",'MH01 (2)'!H121)</f>
        <v/>
      </c>
      <c r="I115" s="122" t="str">
        <f>IF(OR(ISBLANK('MH01 (2)'!I121),ISERROR('MH01 (2)'!I121)),"",'MH01 (2)'!I121)</f>
        <v/>
      </c>
      <c r="J115" s="146" t="str">
        <f>IF(OR(ISBLANK('MH01 (2)'!J121),ISERROR('MH01 (2)'!J121)),"",'MH01 (2)'!J121)</f>
        <v/>
      </c>
      <c r="K115" s="122" t="str">
        <f>IF(OR(ISBLANK('MH01 (2)'!K121),ISERROR('MH01 (2)'!K121)),"",'MH01 (2)'!K121)</f>
        <v/>
      </c>
      <c r="L115" s="122" t="str">
        <f>IF(OR(ISBLANK('MH01 (2)'!L121),ISERROR('MH01 (2)'!L121)),"",'MH01 (2)'!L121)</f>
        <v/>
      </c>
      <c r="M115" s="122" t="str">
        <f>IF(OR(ISBLANK('MH01 (2)'!M121),ISERROR('MH01 (2)'!M121)),"",'MH01 (2)'!M121)</f>
        <v/>
      </c>
      <c r="N115" s="122" t="str">
        <f>IF(OR(ISBLANK('MH01 (2)'!N121),ISERROR('MH01 (2)'!N121)),"",'MH01 (2)'!N121)</f>
        <v/>
      </c>
      <c r="O115" s="122" t="str">
        <f>IF(OR(ISBLANK('MH01 (2)'!O121),ISERROR('MH01 (2)'!O121)),"",'MH01 (2)'!O121)</f>
        <v/>
      </c>
    </row>
    <row r="116" spans="1:15" ht="12.75" customHeight="1">
      <c r="A116" s="433">
        <f>IF(OR(ISBLANK('MH01 (2)'!A122),ISERROR('MH01 (2)'!A122)),"",'MH01 (2)'!A122)</f>
        <v>110</v>
      </c>
      <c r="B116" s="434" t="str">
        <f>IF(OR(ISBLANK('MH01 (2)'!B122),ISERROR('MH01 (2)'!B122)),"",'MH01 (2)'!B122)</f>
        <v/>
      </c>
      <c r="C116" s="122" t="str">
        <f>IF(OR(ISBLANK('MH01 (2)'!C122),ISERROR('MH01 (2)'!C122)),"",'MH01 (2)'!C122)</f>
        <v/>
      </c>
      <c r="D116" s="392" t="str">
        <f>'MH01'!C117</f>
        <v/>
      </c>
      <c r="E116" s="392" t="str">
        <f>'MH01'!D117</f>
        <v/>
      </c>
      <c r="F116" s="122" t="str">
        <f>IF(OR(ISBLANK('MH01 (2)'!F122),ISERROR('MH01 (2)'!F122)),"",'MH01 (2)'!F122)</f>
        <v/>
      </c>
      <c r="G116" s="435" t="str">
        <f>IF(OR(ISBLANK('MH01 (2)'!G122),ISERROR('MH01 (2)'!G122)),"",'MH01 (2)'!G122)</f>
        <v/>
      </c>
      <c r="H116" s="122" t="str">
        <f>IF(OR(ISBLANK('MH01 (2)'!H122),ISERROR('MH01 (2)'!H122)),"",'MH01 (2)'!H122)</f>
        <v/>
      </c>
      <c r="I116" s="122" t="str">
        <f>IF(OR(ISBLANK('MH01 (2)'!I122),ISERROR('MH01 (2)'!I122)),"",'MH01 (2)'!I122)</f>
        <v/>
      </c>
      <c r="J116" s="146" t="str">
        <f>IF(OR(ISBLANK('MH01 (2)'!J122),ISERROR('MH01 (2)'!J122)),"",'MH01 (2)'!J122)</f>
        <v/>
      </c>
      <c r="K116" s="122" t="str">
        <f>IF(OR(ISBLANK('MH01 (2)'!K122),ISERROR('MH01 (2)'!K122)),"",'MH01 (2)'!K122)</f>
        <v/>
      </c>
      <c r="L116" s="122" t="str">
        <f>IF(OR(ISBLANK('MH01 (2)'!L122),ISERROR('MH01 (2)'!L122)),"",'MH01 (2)'!L122)</f>
        <v/>
      </c>
      <c r="M116" s="122" t="str">
        <f>IF(OR(ISBLANK('MH01 (2)'!M122),ISERROR('MH01 (2)'!M122)),"",'MH01 (2)'!M122)</f>
        <v/>
      </c>
      <c r="N116" s="122" t="str">
        <f>IF(OR(ISBLANK('MH01 (2)'!N122),ISERROR('MH01 (2)'!N122)),"",'MH01 (2)'!N122)</f>
        <v/>
      </c>
      <c r="O116" s="122" t="str">
        <f>IF(OR(ISBLANK('MH01 (2)'!O122),ISERROR('MH01 (2)'!O122)),"",'MH01 (2)'!O122)</f>
        <v/>
      </c>
    </row>
    <row r="117" spans="1:15" ht="12.75" customHeight="1">
      <c r="A117" s="433">
        <f>IF(OR(ISBLANK('MH01 (2)'!A123),ISERROR('MH01 (2)'!A123)),"",'MH01 (2)'!A123)</f>
        <v>111</v>
      </c>
      <c r="B117" s="434" t="str">
        <f>IF(OR(ISBLANK('MH01 (2)'!B123),ISERROR('MH01 (2)'!B123)),"",'MH01 (2)'!B123)</f>
        <v/>
      </c>
      <c r="C117" s="122" t="str">
        <f>IF(OR(ISBLANK('MH01 (2)'!C123),ISERROR('MH01 (2)'!C123)),"",'MH01 (2)'!C123)</f>
        <v/>
      </c>
      <c r="D117" s="392" t="str">
        <f>'MH01'!C118</f>
        <v/>
      </c>
      <c r="E117" s="392" t="str">
        <f>'MH01'!D118</f>
        <v/>
      </c>
      <c r="F117" s="122" t="str">
        <f>IF(OR(ISBLANK('MH01 (2)'!F123),ISERROR('MH01 (2)'!F123)),"",'MH01 (2)'!F123)</f>
        <v/>
      </c>
      <c r="G117" s="435" t="str">
        <f>IF(OR(ISBLANK('MH01 (2)'!G123),ISERROR('MH01 (2)'!G123)),"",'MH01 (2)'!G123)</f>
        <v/>
      </c>
      <c r="H117" s="122" t="str">
        <f>IF(OR(ISBLANK('MH01 (2)'!H123),ISERROR('MH01 (2)'!H123)),"",'MH01 (2)'!H123)</f>
        <v/>
      </c>
      <c r="I117" s="122" t="str">
        <f>IF(OR(ISBLANK('MH01 (2)'!I123),ISERROR('MH01 (2)'!I123)),"",'MH01 (2)'!I123)</f>
        <v/>
      </c>
      <c r="J117" s="146" t="str">
        <f>IF(OR(ISBLANK('MH01 (2)'!J123),ISERROR('MH01 (2)'!J123)),"",'MH01 (2)'!J123)</f>
        <v/>
      </c>
      <c r="K117" s="122" t="str">
        <f>IF(OR(ISBLANK('MH01 (2)'!K123),ISERROR('MH01 (2)'!K123)),"",'MH01 (2)'!K123)</f>
        <v/>
      </c>
      <c r="L117" s="122" t="str">
        <f>IF(OR(ISBLANK('MH01 (2)'!L123),ISERROR('MH01 (2)'!L123)),"",'MH01 (2)'!L123)</f>
        <v/>
      </c>
      <c r="M117" s="122" t="str">
        <f>IF(OR(ISBLANK('MH01 (2)'!M123),ISERROR('MH01 (2)'!M123)),"",'MH01 (2)'!M123)</f>
        <v/>
      </c>
      <c r="N117" s="122" t="str">
        <f>IF(OR(ISBLANK('MH01 (2)'!N123),ISERROR('MH01 (2)'!N123)),"",'MH01 (2)'!N123)</f>
        <v/>
      </c>
      <c r="O117" s="122" t="str">
        <f>IF(OR(ISBLANK('MH01 (2)'!O123),ISERROR('MH01 (2)'!O123)),"",'MH01 (2)'!O123)</f>
        <v/>
      </c>
    </row>
    <row r="118" spans="1:15" ht="12.75" customHeight="1">
      <c r="A118" s="433">
        <f>IF(OR(ISBLANK('MH01 (2)'!A124),ISERROR('MH01 (2)'!A124)),"",'MH01 (2)'!A124)</f>
        <v>112</v>
      </c>
      <c r="B118" s="434" t="str">
        <f>IF(OR(ISBLANK('MH01 (2)'!B124),ISERROR('MH01 (2)'!B124)),"",'MH01 (2)'!B124)</f>
        <v/>
      </c>
      <c r="C118" s="122" t="str">
        <f>IF(OR(ISBLANK('MH01 (2)'!C124),ISERROR('MH01 (2)'!C124)),"",'MH01 (2)'!C124)</f>
        <v/>
      </c>
      <c r="D118" s="392" t="str">
        <f>'MH01'!C119</f>
        <v/>
      </c>
      <c r="E118" s="392" t="str">
        <f>'MH01'!D119</f>
        <v/>
      </c>
      <c r="F118" s="122" t="str">
        <f>IF(OR(ISBLANK('MH01 (2)'!F124),ISERROR('MH01 (2)'!F124)),"",'MH01 (2)'!F124)</f>
        <v/>
      </c>
      <c r="G118" s="435" t="str">
        <f>IF(OR(ISBLANK('MH01 (2)'!G124),ISERROR('MH01 (2)'!G124)),"",'MH01 (2)'!G124)</f>
        <v/>
      </c>
      <c r="H118" s="122" t="str">
        <f>IF(OR(ISBLANK('MH01 (2)'!H124),ISERROR('MH01 (2)'!H124)),"",'MH01 (2)'!H124)</f>
        <v/>
      </c>
      <c r="I118" s="122" t="str">
        <f>IF(OR(ISBLANK('MH01 (2)'!I124),ISERROR('MH01 (2)'!I124)),"",'MH01 (2)'!I124)</f>
        <v/>
      </c>
      <c r="J118" s="146" t="str">
        <f>IF(OR(ISBLANK('MH01 (2)'!J124),ISERROR('MH01 (2)'!J124)),"",'MH01 (2)'!J124)</f>
        <v/>
      </c>
      <c r="K118" s="122" t="str">
        <f>IF(OR(ISBLANK('MH01 (2)'!K124),ISERROR('MH01 (2)'!K124)),"",'MH01 (2)'!K124)</f>
        <v/>
      </c>
      <c r="L118" s="122" t="str">
        <f>IF(OR(ISBLANK('MH01 (2)'!L124),ISERROR('MH01 (2)'!L124)),"",'MH01 (2)'!L124)</f>
        <v/>
      </c>
      <c r="M118" s="122" t="str">
        <f>IF(OR(ISBLANK('MH01 (2)'!M124),ISERROR('MH01 (2)'!M124)),"",'MH01 (2)'!M124)</f>
        <v/>
      </c>
      <c r="N118" s="122" t="str">
        <f>IF(OR(ISBLANK('MH01 (2)'!N124),ISERROR('MH01 (2)'!N124)),"",'MH01 (2)'!N124)</f>
        <v/>
      </c>
      <c r="O118" s="122" t="str">
        <f>IF(OR(ISBLANK('MH01 (2)'!O124),ISERROR('MH01 (2)'!O124)),"",'MH01 (2)'!O124)</f>
        <v/>
      </c>
    </row>
    <row r="119" spans="1:15" ht="12.75" customHeight="1">
      <c r="A119" s="433">
        <f>IF(OR(ISBLANK('MH01 (2)'!A125),ISERROR('MH01 (2)'!A125)),"",'MH01 (2)'!A125)</f>
        <v>113</v>
      </c>
      <c r="B119" s="434" t="str">
        <f>IF(OR(ISBLANK('MH01 (2)'!B125),ISERROR('MH01 (2)'!B125)),"",'MH01 (2)'!B125)</f>
        <v/>
      </c>
      <c r="C119" s="122" t="str">
        <f>IF(OR(ISBLANK('MH01 (2)'!C125),ISERROR('MH01 (2)'!C125)),"",'MH01 (2)'!C125)</f>
        <v/>
      </c>
      <c r="D119" s="392" t="str">
        <f>'MH01'!C120</f>
        <v/>
      </c>
      <c r="E119" s="392" t="str">
        <f>'MH01'!D120</f>
        <v/>
      </c>
      <c r="F119" s="122" t="str">
        <f>IF(OR(ISBLANK('MH01 (2)'!F125),ISERROR('MH01 (2)'!F125)),"",'MH01 (2)'!F125)</f>
        <v/>
      </c>
      <c r="G119" s="435" t="str">
        <f>IF(OR(ISBLANK('MH01 (2)'!G125),ISERROR('MH01 (2)'!G125)),"",'MH01 (2)'!G125)</f>
        <v/>
      </c>
      <c r="H119" s="122" t="str">
        <f>IF(OR(ISBLANK('MH01 (2)'!H125),ISERROR('MH01 (2)'!H125)),"",'MH01 (2)'!H125)</f>
        <v/>
      </c>
      <c r="I119" s="122" t="str">
        <f>IF(OR(ISBLANK('MH01 (2)'!I125),ISERROR('MH01 (2)'!I125)),"",'MH01 (2)'!I125)</f>
        <v/>
      </c>
      <c r="J119" s="146" t="str">
        <f>IF(OR(ISBLANK('MH01 (2)'!J125),ISERROR('MH01 (2)'!J125)),"",'MH01 (2)'!J125)</f>
        <v/>
      </c>
      <c r="K119" s="122" t="str">
        <f>IF(OR(ISBLANK('MH01 (2)'!K125),ISERROR('MH01 (2)'!K125)),"",'MH01 (2)'!K125)</f>
        <v/>
      </c>
      <c r="L119" s="122" t="str">
        <f>IF(OR(ISBLANK('MH01 (2)'!L125),ISERROR('MH01 (2)'!L125)),"",'MH01 (2)'!L125)</f>
        <v/>
      </c>
      <c r="M119" s="122" t="str">
        <f>IF(OR(ISBLANK('MH01 (2)'!M125),ISERROR('MH01 (2)'!M125)),"",'MH01 (2)'!M125)</f>
        <v/>
      </c>
      <c r="N119" s="122" t="str">
        <f>IF(OR(ISBLANK('MH01 (2)'!N125),ISERROR('MH01 (2)'!N125)),"",'MH01 (2)'!N125)</f>
        <v/>
      </c>
      <c r="O119" s="122" t="str">
        <f>IF(OR(ISBLANK('MH01 (2)'!O125),ISERROR('MH01 (2)'!O125)),"",'MH01 (2)'!O125)</f>
        <v/>
      </c>
    </row>
    <row r="120" spans="1:15" ht="12.75" customHeight="1">
      <c r="A120" s="433">
        <f>IF(OR(ISBLANK('MH01 (2)'!A126),ISERROR('MH01 (2)'!A126)),"",'MH01 (2)'!A126)</f>
        <v>114</v>
      </c>
      <c r="B120" s="434" t="str">
        <f>IF(OR(ISBLANK('MH01 (2)'!B126),ISERROR('MH01 (2)'!B126)),"",'MH01 (2)'!B126)</f>
        <v/>
      </c>
      <c r="C120" s="122" t="str">
        <f>IF(OR(ISBLANK('MH01 (2)'!C126),ISERROR('MH01 (2)'!C126)),"",'MH01 (2)'!C126)</f>
        <v/>
      </c>
      <c r="D120" s="392" t="str">
        <f>'MH01'!C121</f>
        <v/>
      </c>
      <c r="E120" s="392" t="str">
        <f>'MH01'!D121</f>
        <v/>
      </c>
      <c r="F120" s="122" t="str">
        <f>IF(OR(ISBLANK('MH01 (2)'!F126),ISERROR('MH01 (2)'!F126)),"",'MH01 (2)'!F126)</f>
        <v/>
      </c>
      <c r="G120" s="435" t="str">
        <f>IF(OR(ISBLANK('MH01 (2)'!G126),ISERROR('MH01 (2)'!G126)),"",'MH01 (2)'!G126)</f>
        <v/>
      </c>
      <c r="H120" s="122" t="str">
        <f>IF(OR(ISBLANK('MH01 (2)'!H126),ISERROR('MH01 (2)'!H126)),"",'MH01 (2)'!H126)</f>
        <v/>
      </c>
      <c r="I120" s="122" t="str">
        <f>IF(OR(ISBLANK('MH01 (2)'!I126),ISERROR('MH01 (2)'!I126)),"",'MH01 (2)'!I126)</f>
        <v/>
      </c>
      <c r="J120" s="146" t="str">
        <f>IF(OR(ISBLANK('MH01 (2)'!J126),ISERROR('MH01 (2)'!J126)),"",'MH01 (2)'!J126)</f>
        <v/>
      </c>
      <c r="K120" s="122" t="str">
        <f>IF(OR(ISBLANK('MH01 (2)'!K126),ISERROR('MH01 (2)'!K126)),"",'MH01 (2)'!K126)</f>
        <v/>
      </c>
      <c r="L120" s="122" t="str">
        <f>IF(OR(ISBLANK('MH01 (2)'!L126),ISERROR('MH01 (2)'!L126)),"",'MH01 (2)'!L126)</f>
        <v/>
      </c>
      <c r="M120" s="122" t="str">
        <f>IF(OR(ISBLANK('MH01 (2)'!M126),ISERROR('MH01 (2)'!M126)),"",'MH01 (2)'!M126)</f>
        <v/>
      </c>
      <c r="N120" s="122" t="str">
        <f>IF(OR(ISBLANK('MH01 (2)'!N126),ISERROR('MH01 (2)'!N126)),"",'MH01 (2)'!N126)</f>
        <v/>
      </c>
      <c r="O120" s="122" t="str">
        <f>IF(OR(ISBLANK('MH01 (2)'!O126),ISERROR('MH01 (2)'!O126)),"",'MH01 (2)'!O126)</f>
        <v/>
      </c>
    </row>
    <row r="121" spans="1:15" ht="12.75" customHeight="1">
      <c r="A121" s="433">
        <f>IF(OR(ISBLANK('MH01 (2)'!A127),ISERROR('MH01 (2)'!A127)),"",'MH01 (2)'!A127)</f>
        <v>115</v>
      </c>
      <c r="B121" s="434" t="str">
        <f>IF(OR(ISBLANK('MH01 (2)'!B127),ISERROR('MH01 (2)'!B127)),"",'MH01 (2)'!B127)</f>
        <v/>
      </c>
      <c r="C121" s="122" t="str">
        <f>IF(OR(ISBLANK('MH01 (2)'!C127),ISERROR('MH01 (2)'!C127)),"",'MH01 (2)'!C127)</f>
        <v/>
      </c>
      <c r="D121" s="392" t="str">
        <f>'MH01'!C122</f>
        <v/>
      </c>
      <c r="E121" s="392" t="str">
        <f>'MH01'!D122</f>
        <v/>
      </c>
      <c r="F121" s="122" t="str">
        <f>IF(OR(ISBLANK('MH01 (2)'!F127),ISERROR('MH01 (2)'!F127)),"",'MH01 (2)'!F127)</f>
        <v/>
      </c>
      <c r="G121" s="435" t="str">
        <f>IF(OR(ISBLANK('MH01 (2)'!G127),ISERROR('MH01 (2)'!G127)),"",'MH01 (2)'!G127)</f>
        <v/>
      </c>
      <c r="H121" s="122" t="str">
        <f>IF(OR(ISBLANK('MH01 (2)'!H127),ISERROR('MH01 (2)'!H127)),"",'MH01 (2)'!H127)</f>
        <v/>
      </c>
      <c r="I121" s="122" t="str">
        <f>IF(OR(ISBLANK('MH01 (2)'!I127),ISERROR('MH01 (2)'!I127)),"",'MH01 (2)'!I127)</f>
        <v/>
      </c>
      <c r="J121" s="146" t="str">
        <f>IF(OR(ISBLANK('MH01 (2)'!J127),ISERROR('MH01 (2)'!J127)),"",'MH01 (2)'!J127)</f>
        <v/>
      </c>
      <c r="K121" s="122" t="str">
        <f>IF(OR(ISBLANK('MH01 (2)'!K127),ISERROR('MH01 (2)'!K127)),"",'MH01 (2)'!K127)</f>
        <v/>
      </c>
      <c r="L121" s="122" t="str">
        <f>IF(OR(ISBLANK('MH01 (2)'!L127),ISERROR('MH01 (2)'!L127)),"",'MH01 (2)'!L127)</f>
        <v/>
      </c>
      <c r="M121" s="122" t="str">
        <f>IF(OR(ISBLANK('MH01 (2)'!M127),ISERROR('MH01 (2)'!M127)),"",'MH01 (2)'!M127)</f>
        <v/>
      </c>
      <c r="N121" s="122" t="str">
        <f>IF(OR(ISBLANK('MH01 (2)'!N127),ISERROR('MH01 (2)'!N127)),"",'MH01 (2)'!N127)</f>
        <v/>
      </c>
      <c r="O121" s="122" t="str">
        <f>IF(OR(ISBLANK('MH01 (2)'!O127),ISERROR('MH01 (2)'!O127)),"",'MH01 (2)'!O127)</f>
        <v/>
      </c>
    </row>
    <row r="122" spans="1:15" ht="12.75" customHeight="1">
      <c r="A122" s="433">
        <f>IF(OR(ISBLANK('MH01 (2)'!A128),ISERROR('MH01 (2)'!A128)),"",'MH01 (2)'!A128)</f>
        <v>116</v>
      </c>
      <c r="B122" s="434" t="str">
        <f>IF(OR(ISBLANK('MH01 (2)'!B128),ISERROR('MH01 (2)'!B128)),"",'MH01 (2)'!B128)</f>
        <v/>
      </c>
      <c r="C122" s="122" t="str">
        <f>IF(OR(ISBLANK('MH01 (2)'!C128),ISERROR('MH01 (2)'!C128)),"",'MH01 (2)'!C128)</f>
        <v/>
      </c>
      <c r="D122" s="392" t="str">
        <f>'MH01'!C123</f>
        <v/>
      </c>
      <c r="E122" s="392" t="str">
        <f>'MH01'!D123</f>
        <v/>
      </c>
      <c r="F122" s="122" t="str">
        <f>IF(OR(ISBLANK('MH01 (2)'!F128),ISERROR('MH01 (2)'!F128)),"",'MH01 (2)'!F128)</f>
        <v/>
      </c>
      <c r="G122" s="435" t="str">
        <f>IF(OR(ISBLANK('MH01 (2)'!G128),ISERROR('MH01 (2)'!G128)),"",'MH01 (2)'!G128)</f>
        <v/>
      </c>
      <c r="H122" s="122" t="str">
        <f>IF(OR(ISBLANK('MH01 (2)'!H128),ISERROR('MH01 (2)'!H128)),"",'MH01 (2)'!H128)</f>
        <v/>
      </c>
      <c r="I122" s="122" t="str">
        <f>IF(OR(ISBLANK('MH01 (2)'!I128),ISERROR('MH01 (2)'!I128)),"",'MH01 (2)'!I128)</f>
        <v/>
      </c>
      <c r="J122" s="146" t="str">
        <f>IF(OR(ISBLANK('MH01 (2)'!J128),ISERROR('MH01 (2)'!J128)),"",'MH01 (2)'!J128)</f>
        <v/>
      </c>
      <c r="K122" s="122" t="str">
        <f>IF(OR(ISBLANK('MH01 (2)'!K128),ISERROR('MH01 (2)'!K128)),"",'MH01 (2)'!K128)</f>
        <v/>
      </c>
      <c r="L122" s="122" t="str">
        <f>IF(OR(ISBLANK('MH01 (2)'!L128),ISERROR('MH01 (2)'!L128)),"",'MH01 (2)'!L128)</f>
        <v/>
      </c>
      <c r="M122" s="122" t="str">
        <f>IF(OR(ISBLANK('MH01 (2)'!M128),ISERROR('MH01 (2)'!M128)),"",'MH01 (2)'!M128)</f>
        <v/>
      </c>
      <c r="N122" s="122" t="str">
        <f>IF(OR(ISBLANK('MH01 (2)'!N128),ISERROR('MH01 (2)'!N128)),"",'MH01 (2)'!N128)</f>
        <v/>
      </c>
      <c r="O122" s="122" t="str">
        <f>IF(OR(ISBLANK('MH01 (2)'!O128),ISERROR('MH01 (2)'!O128)),"",'MH01 (2)'!O128)</f>
        <v/>
      </c>
    </row>
    <row r="123" spans="1:15" ht="12.75" customHeight="1">
      <c r="A123" s="433">
        <f>IF(OR(ISBLANK('MH01 (2)'!A129),ISERROR('MH01 (2)'!A129)),"",'MH01 (2)'!A129)</f>
        <v>117</v>
      </c>
      <c r="B123" s="434" t="str">
        <f>IF(OR(ISBLANK('MH01 (2)'!B129),ISERROR('MH01 (2)'!B129)),"",'MH01 (2)'!B129)</f>
        <v/>
      </c>
      <c r="C123" s="122" t="str">
        <f>IF(OR(ISBLANK('MH01 (2)'!C129),ISERROR('MH01 (2)'!C129)),"",'MH01 (2)'!C129)</f>
        <v/>
      </c>
      <c r="D123" s="392" t="str">
        <f>'MH01'!C124</f>
        <v/>
      </c>
      <c r="E123" s="392" t="str">
        <f>'MH01'!D124</f>
        <v/>
      </c>
      <c r="F123" s="122" t="str">
        <f>IF(OR(ISBLANK('MH01 (2)'!F129),ISERROR('MH01 (2)'!F129)),"",'MH01 (2)'!F129)</f>
        <v/>
      </c>
      <c r="G123" s="435" t="str">
        <f>IF(OR(ISBLANK('MH01 (2)'!G129),ISERROR('MH01 (2)'!G129)),"",'MH01 (2)'!G129)</f>
        <v/>
      </c>
      <c r="H123" s="122" t="str">
        <f>IF(OR(ISBLANK('MH01 (2)'!H129),ISERROR('MH01 (2)'!H129)),"",'MH01 (2)'!H129)</f>
        <v/>
      </c>
      <c r="I123" s="122" t="str">
        <f>IF(OR(ISBLANK('MH01 (2)'!I129),ISERROR('MH01 (2)'!I129)),"",'MH01 (2)'!I129)</f>
        <v/>
      </c>
      <c r="J123" s="146" t="str">
        <f>IF(OR(ISBLANK('MH01 (2)'!J129),ISERROR('MH01 (2)'!J129)),"",'MH01 (2)'!J129)</f>
        <v/>
      </c>
      <c r="K123" s="122" t="str">
        <f>IF(OR(ISBLANK('MH01 (2)'!K129),ISERROR('MH01 (2)'!K129)),"",'MH01 (2)'!K129)</f>
        <v/>
      </c>
      <c r="L123" s="122" t="str">
        <f>IF(OR(ISBLANK('MH01 (2)'!L129),ISERROR('MH01 (2)'!L129)),"",'MH01 (2)'!L129)</f>
        <v/>
      </c>
      <c r="M123" s="122" t="str">
        <f>IF(OR(ISBLANK('MH01 (2)'!M129),ISERROR('MH01 (2)'!M129)),"",'MH01 (2)'!M129)</f>
        <v/>
      </c>
      <c r="N123" s="122" t="str">
        <f>IF(OR(ISBLANK('MH01 (2)'!N129),ISERROR('MH01 (2)'!N129)),"",'MH01 (2)'!N129)</f>
        <v/>
      </c>
      <c r="O123" s="122" t="str">
        <f>IF(OR(ISBLANK('MH01 (2)'!O129),ISERROR('MH01 (2)'!O129)),"",'MH01 (2)'!O129)</f>
        <v/>
      </c>
    </row>
    <row r="124" spans="1:15" ht="12.75" customHeight="1">
      <c r="A124" s="433">
        <f>IF(OR(ISBLANK('MH01 (2)'!A130),ISERROR('MH01 (2)'!A130)),"",'MH01 (2)'!A130)</f>
        <v>118</v>
      </c>
      <c r="B124" s="434" t="str">
        <f>IF(OR(ISBLANK('MH01 (2)'!B130),ISERROR('MH01 (2)'!B130)),"",'MH01 (2)'!B130)</f>
        <v/>
      </c>
      <c r="C124" s="122" t="str">
        <f>IF(OR(ISBLANK('MH01 (2)'!C130),ISERROR('MH01 (2)'!C130)),"",'MH01 (2)'!C130)</f>
        <v/>
      </c>
      <c r="D124" s="392" t="str">
        <f>'MH01'!C125</f>
        <v/>
      </c>
      <c r="E124" s="392" t="str">
        <f>'MH01'!D125</f>
        <v/>
      </c>
      <c r="F124" s="122" t="str">
        <f>IF(OR(ISBLANK('MH01 (2)'!F130),ISERROR('MH01 (2)'!F130)),"",'MH01 (2)'!F130)</f>
        <v/>
      </c>
      <c r="G124" s="435" t="str">
        <f>IF(OR(ISBLANK('MH01 (2)'!G130),ISERROR('MH01 (2)'!G130)),"",'MH01 (2)'!G130)</f>
        <v/>
      </c>
      <c r="H124" s="122" t="str">
        <f>IF(OR(ISBLANK('MH01 (2)'!H130),ISERROR('MH01 (2)'!H130)),"",'MH01 (2)'!H130)</f>
        <v/>
      </c>
      <c r="I124" s="122" t="str">
        <f>IF(OR(ISBLANK('MH01 (2)'!I130),ISERROR('MH01 (2)'!I130)),"",'MH01 (2)'!I130)</f>
        <v/>
      </c>
      <c r="J124" s="146" t="str">
        <f>IF(OR(ISBLANK('MH01 (2)'!J130),ISERROR('MH01 (2)'!J130)),"",'MH01 (2)'!J130)</f>
        <v/>
      </c>
      <c r="K124" s="122" t="str">
        <f>IF(OR(ISBLANK('MH01 (2)'!K130),ISERROR('MH01 (2)'!K130)),"",'MH01 (2)'!K130)</f>
        <v/>
      </c>
      <c r="L124" s="122" t="str">
        <f>IF(OR(ISBLANK('MH01 (2)'!L130),ISERROR('MH01 (2)'!L130)),"",'MH01 (2)'!L130)</f>
        <v/>
      </c>
      <c r="M124" s="122" t="str">
        <f>IF(OR(ISBLANK('MH01 (2)'!M130),ISERROR('MH01 (2)'!M130)),"",'MH01 (2)'!M130)</f>
        <v/>
      </c>
      <c r="N124" s="122" t="str">
        <f>IF(OR(ISBLANK('MH01 (2)'!N130),ISERROR('MH01 (2)'!N130)),"",'MH01 (2)'!N130)</f>
        <v/>
      </c>
      <c r="O124" s="122" t="str">
        <f>IF(OR(ISBLANK('MH01 (2)'!O130),ISERROR('MH01 (2)'!O130)),"",'MH01 (2)'!O130)</f>
        <v/>
      </c>
    </row>
    <row r="125" spans="1:15" ht="12.75" customHeight="1">
      <c r="A125" s="433">
        <f>IF(OR(ISBLANK('MH01 (2)'!A131),ISERROR('MH01 (2)'!A131)),"",'MH01 (2)'!A131)</f>
        <v>119</v>
      </c>
      <c r="B125" s="434" t="str">
        <f>IF(OR(ISBLANK('MH01 (2)'!B131),ISERROR('MH01 (2)'!B131)),"",'MH01 (2)'!B131)</f>
        <v/>
      </c>
      <c r="C125" s="122" t="str">
        <f>IF(OR(ISBLANK('MH01 (2)'!C131),ISERROR('MH01 (2)'!C131)),"",'MH01 (2)'!C131)</f>
        <v/>
      </c>
      <c r="D125" s="392" t="str">
        <f>'MH01'!C126</f>
        <v/>
      </c>
      <c r="E125" s="392" t="str">
        <f>'MH01'!D126</f>
        <v/>
      </c>
      <c r="F125" s="122" t="str">
        <f>IF(OR(ISBLANK('MH01 (2)'!F131),ISERROR('MH01 (2)'!F131)),"",'MH01 (2)'!F131)</f>
        <v/>
      </c>
      <c r="G125" s="435" t="str">
        <f>IF(OR(ISBLANK('MH01 (2)'!G131),ISERROR('MH01 (2)'!G131)),"",'MH01 (2)'!G131)</f>
        <v/>
      </c>
      <c r="H125" s="122" t="str">
        <f>IF(OR(ISBLANK('MH01 (2)'!H131),ISERROR('MH01 (2)'!H131)),"",'MH01 (2)'!H131)</f>
        <v/>
      </c>
      <c r="I125" s="122" t="str">
        <f>IF(OR(ISBLANK('MH01 (2)'!I131),ISERROR('MH01 (2)'!I131)),"",'MH01 (2)'!I131)</f>
        <v/>
      </c>
      <c r="J125" s="146" t="str">
        <f>IF(OR(ISBLANK('MH01 (2)'!J131),ISERROR('MH01 (2)'!J131)),"",'MH01 (2)'!J131)</f>
        <v/>
      </c>
      <c r="K125" s="122" t="str">
        <f>IF(OR(ISBLANK('MH01 (2)'!K131),ISERROR('MH01 (2)'!K131)),"",'MH01 (2)'!K131)</f>
        <v/>
      </c>
      <c r="L125" s="122" t="str">
        <f>IF(OR(ISBLANK('MH01 (2)'!L131),ISERROR('MH01 (2)'!L131)),"",'MH01 (2)'!L131)</f>
        <v/>
      </c>
      <c r="M125" s="122" t="str">
        <f>IF(OR(ISBLANK('MH01 (2)'!M131),ISERROR('MH01 (2)'!M131)),"",'MH01 (2)'!M131)</f>
        <v/>
      </c>
      <c r="N125" s="122" t="str">
        <f>IF(OR(ISBLANK('MH01 (2)'!N131),ISERROR('MH01 (2)'!N131)),"",'MH01 (2)'!N131)</f>
        <v/>
      </c>
      <c r="O125" s="122" t="str">
        <f>IF(OR(ISBLANK('MH01 (2)'!O131),ISERROR('MH01 (2)'!O131)),"",'MH01 (2)'!O131)</f>
        <v/>
      </c>
    </row>
    <row r="126" spans="1:15" ht="12.75" customHeight="1">
      <c r="A126" s="433">
        <f>IF(OR(ISBLANK('MH01 (2)'!A132),ISERROR('MH01 (2)'!A132)),"",'MH01 (2)'!A132)</f>
        <v>120</v>
      </c>
      <c r="B126" s="434" t="str">
        <f>IF(OR(ISBLANK('MH01 (2)'!B132),ISERROR('MH01 (2)'!B132)),"",'MH01 (2)'!B132)</f>
        <v/>
      </c>
      <c r="C126" s="122" t="str">
        <f>IF(OR(ISBLANK('MH01 (2)'!C132),ISERROR('MH01 (2)'!C132)),"",'MH01 (2)'!C132)</f>
        <v/>
      </c>
      <c r="D126" s="392" t="str">
        <f>'MH01'!C127</f>
        <v/>
      </c>
      <c r="E126" s="392" t="str">
        <f>'MH01'!D127</f>
        <v/>
      </c>
      <c r="F126" s="122" t="str">
        <f>IF(OR(ISBLANK('MH01 (2)'!F132),ISERROR('MH01 (2)'!F132)),"",'MH01 (2)'!F132)</f>
        <v/>
      </c>
      <c r="G126" s="435" t="str">
        <f>IF(OR(ISBLANK('MH01 (2)'!G132),ISERROR('MH01 (2)'!G132)),"",'MH01 (2)'!G132)</f>
        <v/>
      </c>
      <c r="H126" s="122" t="str">
        <f>IF(OR(ISBLANK('MH01 (2)'!H132),ISERROR('MH01 (2)'!H132)),"",'MH01 (2)'!H132)</f>
        <v/>
      </c>
      <c r="I126" s="122" t="str">
        <f>IF(OR(ISBLANK('MH01 (2)'!I132),ISERROR('MH01 (2)'!I132)),"",'MH01 (2)'!I132)</f>
        <v/>
      </c>
      <c r="J126" s="146" t="str">
        <f>IF(OR(ISBLANK('MH01 (2)'!J132),ISERROR('MH01 (2)'!J132)),"",'MH01 (2)'!J132)</f>
        <v/>
      </c>
      <c r="K126" s="122" t="str">
        <f>IF(OR(ISBLANK('MH01 (2)'!K132),ISERROR('MH01 (2)'!K132)),"",'MH01 (2)'!K132)</f>
        <v/>
      </c>
      <c r="L126" s="122" t="str">
        <f>IF(OR(ISBLANK('MH01 (2)'!L132),ISERROR('MH01 (2)'!L132)),"",'MH01 (2)'!L132)</f>
        <v/>
      </c>
      <c r="M126" s="122" t="str">
        <f>IF(OR(ISBLANK('MH01 (2)'!M132),ISERROR('MH01 (2)'!M132)),"",'MH01 (2)'!M132)</f>
        <v/>
      </c>
      <c r="N126" s="122" t="str">
        <f>IF(OR(ISBLANK('MH01 (2)'!N132),ISERROR('MH01 (2)'!N132)),"",'MH01 (2)'!N132)</f>
        <v/>
      </c>
      <c r="O126" s="122" t="str">
        <f>IF(OR(ISBLANK('MH01 (2)'!O132),ISERROR('MH01 (2)'!O132)),"",'MH01 (2)'!O132)</f>
        <v/>
      </c>
    </row>
    <row r="127" spans="1:15" ht="12.75" customHeight="1">
      <c r="A127" s="433">
        <f>IF(OR(ISBLANK('MH01 (2)'!A133),ISERROR('MH01 (2)'!A133)),"",'MH01 (2)'!A133)</f>
        <v>121</v>
      </c>
      <c r="B127" s="434" t="str">
        <f>IF(OR(ISBLANK('MH01 (2)'!B133),ISERROR('MH01 (2)'!B133)),"",'MH01 (2)'!B133)</f>
        <v/>
      </c>
      <c r="C127" s="122" t="str">
        <f>IF(OR(ISBLANK('MH01 (2)'!C133),ISERROR('MH01 (2)'!C133)),"",'MH01 (2)'!C133)</f>
        <v/>
      </c>
      <c r="D127" s="392" t="str">
        <f>'MH01'!C128</f>
        <v/>
      </c>
      <c r="E127" s="392" t="str">
        <f>'MH01'!D128</f>
        <v/>
      </c>
      <c r="F127" s="122" t="str">
        <f>IF(OR(ISBLANK('MH01 (2)'!F133),ISERROR('MH01 (2)'!F133)),"",'MH01 (2)'!F133)</f>
        <v/>
      </c>
      <c r="G127" s="435" t="str">
        <f>IF(OR(ISBLANK('MH01 (2)'!G133),ISERROR('MH01 (2)'!G133)),"",'MH01 (2)'!G133)</f>
        <v/>
      </c>
      <c r="H127" s="122" t="str">
        <f>IF(OR(ISBLANK('MH01 (2)'!H133),ISERROR('MH01 (2)'!H133)),"",'MH01 (2)'!H133)</f>
        <v/>
      </c>
      <c r="I127" s="122" t="str">
        <f>IF(OR(ISBLANK('MH01 (2)'!I133),ISERROR('MH01 (2)'!I133)),"",'MH01 (2)'!I133)</f>
        <v/>
      </c>
      <c r="J127" s="146" t="str">
        <f>IF(OR(ISBLANK('MH01 (2)'!J133),ISERROR('MH01 (2)'!J133)),"",'MH01 (2)'!J133)</f>
        <v/>
      </c>
      <c r="K127" s="122" t="str">
        <f>IF(OR(ISBLANK('MH01 (2)'!K133),ISERROR('MH01 (2)'!K133)),"",'MH01 (2)'!K133)</f>
        <v/>
      </c>
      <c r="L127" s="122" t="str">
        <f>IF(OR(ISBLANK('MH01 (2)'!L133),ISERROR('MH01 (2)'!L133)),"",'MH01 (2)'!L133)</f>
        <v/>
      </c>
      <c r="M127" s="122" t="str">
        <f>IF(OR(ISBLANK('MH01 (2)'!M133),ISERROR('MH01 (2)'!M133)),"",'MH01 (2)'!M133)</f>
        <v/>
      </c>
      <c r="N127" s="122" t="str">
        <f>IF(OR(ISBLANK('MH01 (2)'!N133),ISERROR('MH01 (2)'!N133)),"",'MH01 (2)'!N133)</f>
        <v/>
      </c>
      <c r="O127" s="122" t="str">
        <f>IF(OR(ISBLANK('MH01 (2)'!O133),ISERROR('MH01 (2)'!O133)),"",'MH01 (2)'!O133)</f>
        <v/>
      </c>
    </row>
    <row r="128" spans="1:15" ht="12.75" customHeight="1">
      <c r="A128" s="433">
        <f>IF(OR(ISBLANK('MH01 (2)'!A134),ISERROR('MH01 (2)'!A134)),"",'MH01 (2)'!A134)</f>
        <v>122</v>
      </c>
      <c r="B128" s="434" t="str">
        <f>IF(OR(ISBLANK('MH01 (2)'!B134),ISERROR('MH01 (2)'!B134)),"",'MH01 (2)'!B134)</f>
        <v/>
      </c>
      <c r="C128" s="122" t="str">
        <f>IF(OR(ISBLANK('MH01 (2)'!C134),ISERROR('MH01 (2)'!C134)),"",'MH01 (2)'!C134)</f>
        <v/>
      </c>
      <c r="D128" s="392" t="str">
        <f>'MH01'!C129</f>
        <v/>
      </c>
      <c r="E128" s="392" t="str">
        <f>'MH01'!D129</f>
        <v/>
      </c>
      <c r="F128" s="122" t="str">
        <f>IF(OR(ISBLANK('MH01 (2)'!F134),ISERROR('MH01 (2)'!F134)),"",'MH01 (2)'!F134)</f>
        <v/>
      </c>
      <c r="G128" s="435" t="str">
        <f>IF(OR(ISBLANK('MH01 (2)'!G134),ISERROR('MH01 (2)'!G134)),"",'MH01 (2)'!G134)</f>
        <v/>
      </c>
      <c r="H128" s="122" t="str">
        <f>IF(OR(ISBLANK('MH01 (2)'!H134),ISERROR('MH01 (2)'!H134)),"",'MH01 (2)'!H134)</f>
        <v/>
      </c>
      <c r="I128" s="122" t="str">
        <f>IF(OR(ISBLANK('MH01 (2)'!I134),ISERROR('MH01 (2)'!I134)),"",'MH01 (2)'!I134)</f>
        <v/>
      </c>
      <c r="J128" s="146" t="str">
        <f>IF(OR(ISBLANK('MH01 (2)'!J134),ISERROR('MH01 (2)'!J134)),"",'MH01 (2)'!J134)</f>
        <v/>
      </c>
      <c r="K128" s="122" t="str">
        <f>IF(OR(ISBLANK('MH01 (2)'!K134),ISERROR('MH01 (2)'!K134)),"",'MH01 (2)'!K134)</f>
        <v/>
      </c>
      <c r="L128" s="122" t="str">
        <f>IF(OR(ISBLANK('MH01 (2)'!L134),ISERROR('MH01 (2)'!L134)),"",'MH01 (2)'!L134)</f>
        <v/>
      </c>
      <c r="M128" s="122" t="str">
        <f>IF(OR(ISBLANK('MH01 (2)'!M134),ISERROR('MH01 (2)'!M134)),"",'MH01 (2)'!M134)</f>
        <v/>
      </c>
      <c r="N128" s="122" t="str">
        <f>IF(OR(ISBLANK('MH01 (2)'!N134),ISERROR('MH01 (2)'!N134)),"",'MH01 (2)'!N134)</f>
        <v/>
      </c>
      <c r="O128" s="122" t="str">
        <f>IF(OR(ISBLANK('MH01 (2)'!O134),ISERROR('MH01 (2)'!O134)),"",'MH01 (2)'!O134)</f>
        <v/>
      </c>
    </row>
    <row r="129" spans="1:15" ht="12.75" customHeight="1">
      <c r="A129" s="433">
        <f>IF(OR(ISBLANK('MH01 (2)'!A135),ISERROR('MH01 (2)'!A135)),"",'MH01 (2)'!A135)</f>
        <v>123</v>
      </c>
      <c r="B129" s="434" t="str">
        <f>IF(OR(ISBLANK('MH01 (2)'!B135),ISERROR('MH01 (2)'!B135)),"",'MH01 (2)'!B135)</f>
        <v/>
      </c>
      <c r="C129" s="122" t="str">
        <f>IF(OR(ISBLANK('MH01 (2)'!C135),ISERROR('MH01 (2)'!C135)),"",'MH01 (2)'!C135)</f>
        <v/>
      </c>
      <c r="D129" s="392" t="str">
        <f>'MH01'!C130</f>
        <v/>
      </c>
      <c r="E129" s="392" t="str">
        <f>'MH01'!D130</f>
        <v/>
      </c>
      <c r="F129" s="122" t="str">
        <f>IF(OR(ISBLANK('MH01 (2)'!F135),ISERROR('MH01 (2)'!F135)),"",'MH01 (2)'!F135)</f>
        <v/>
      </c>
      <c r="G129" s="435" t="str">
        <f>IF(OR(ISBLANK('MH01 (2)'!G135),ISERROR('MH01 (2)'!G135)),"",'MH01 (2)'!G135)</f>
        <v/>
      </c>
      <c r="H129" s="122" t="str">
        <f>IF(OR(ISBLANK('MH01 (2)'!H135),ISERROR('MH01 (2)'!H135)),"",'MH01 (2)'!H135)</f>
        <v/>
      </c>
      <c r="I129" s="122" t="str">
        <f>IF(OR(ISBLANK('MH01 (2)'!I135),ISERROR('MH01 (2)'!I135)),"",'MH01 (2)'!I135)</f>
        <v/>
      </c>
      <c r="J129" s="146" t="str">
        <f>IF(OR(ISBLANK('MH01 (2)'!J135),ISERROR('MH01 (2)'!J135)),"",'MH01 (2)'!J135)</f>
        <v/>
      </c>
      <c r="K129" s="122" t="str">
        <f>IF(OR(ISBLANK('MH01 (2)'!K135),ISERROR('MH01 (2)'!K135)),"",'MH01 (2)'!K135)</f>
        <v/>
      </c>
      <c r="L129" s="122" t="str">
        <f>IF(OR(ISBLANK('MH01 (2)'!L135),ISERROR('MH01 (2)'!L135)),"",'MH01 (2)'!L135)</f>
        <v/>
      </c>
      <c r="M129" s="122" t="str">
        <f>IF(OR(ISBLANK('MH01 (2)'!M135),ISERROR('MH01 (2)'!M135)),"",'MH01 (2)'!M135)</f>
        <v/>
      </c>
      <c r="N129" s="122" t="str">
        <f>IF(OR(ISBLANK('MH01 (2)'!N135),ISERROR('MH01 (2)'!N135)),"",'MH01 (2)'!N135)</f>
        <v/>
      </c>
      <c r="O129" s="122" t="str">
        <f>IF(OR(ISBLANK('MH01 (2)'!O135),ISERROR('MH01 (2)'!O135)),"",'MH01 (2)'!O135)</f>
        <v/>
      </c>
    </row>
    <row r="130" spans="1:15" ht="12.75" customHeight="1">
      <c r="A130" s="433">
        <f>IF(OR(ISBLANK('MH01 (2)'!A136),ISERROR('MH01 (2)'!A136)),"",'MH01 (2)'!A136)</f>
        <v>124</v>
      </c>
      <c r="B130" s="434" t="str">
        <f>IF(OR(ISBLANK('MH01 (2)'!B136),ISERROR('MH01 (2)'!B136)),"",'MH01 (2)'!B136)</f>
        <v/>
      </c>
      <c r="C130" s="122" t="str">
        <f>IF(OR(ISBLANK('MH01 (2)'!C136),ISERROR('MH01 (2)'!C136)),"",'MH01 (2)'!C136)</f>
        <v/>
      </c>
      <c r="D130" s="392" t="str">
        <f>'MH01'!C131</f>
        <v/>
      </c>
      <c r="E130" s="392" t="str">
        <f>'MH01'!D131</f>
        <v/>
      </c>
      <c r="F130" s="122" t="str">
        <f>IF(OR(ISBLANK('MH01 (2)'!F136),ISERROR('MH01 (2)'!F136)),"",'MH01 (2)'!F136)</f>
        <v/>
      </c>
      <c r="G130" s="435" t="str">
        <f>IF(OR(ISBLANK('MH01 (2)'!G136),ISERROR('MH01 (2)'!G136)),"",'MH01 (2)'!G136)</f>
        <v/>
      </c>
      <c r="H130" s="122" t="str">
        <f>IF(OR(ISBLANK('MH01 (2)'!H136),ISERROR('MH01 (2)'!H136)),"",'MH01 (2)'!H136)</f>
        <v/>
      </c>
      <c r="I130" s="122" t="str">
        <f>IF(OR(ISBLANK('MH01 (2)'!I136),ISERROR('MH01 (2)'!I136)),"",'MH01 (2)'!I136)</f>
        <v/>
      </c>
      <c r="J130" s="146" t="str">
        <f>IF(OR(ISBLANK('MH01 (2)'!J136),ISERROR('MH01 (2)'!J136)),"",'MH01 (2)'!J136)</f>
        <v/>
      </c>
      <c r="K130" s="122" t="str">
        <f>IF(OR(ISBLANK('MH01 (2)'!K136),ISERROR('MH01 (2)'!K136)),"",'MH01 (2)'!K136)</f>
        <v/>
      </c>
      <c r="L130" s="122" t="str">
        <f>IF(OR(ISBLANK('MH01 (2)'!L136),ISERROR('MH01 (2)'!L136)),"",'MH01 (2)'!L136)</f>
        <v/>
      </c>
      <c r="M130" s="122" t="str">
        <f>IF(OR(ISBLANK('MH01 (2)'!M136),ISERROR('MH01 (2)'!M136)),"",'MH01 (2)'!M136)</f>
        <v/>
      </c>
      <c r="N130" s="122" t="str">
        <f>IF(OR(ISBLANK('MH01 (2)'!N136),ISERROR('MH01 (2)'!N136)),"",'MH01 (2)'!N136)</f>
        <v/>
      </c>
      <c r="O130" s="122" t="str">
        <f>IF(OR(ISBLANK('MH01 (2)'!O136),ISERROR('MH01 (2)'!O136)),"",'MH01 (2)'!O136)</f>
        <v/>
      </c>
    </row>
    <row r="131" spans="1:15" ht="12.75" customHeight="1">
      <c r="A131" s="433">
        <f>IF(OR(ISBLANK('MH01 (2)'!A137),ISERROR('MH01 (2)'!A137)),"",'MH01 (2)'!A137)</f>
        <v>125</v>
      </c>
      <c r="B131" s="434" t="str">
        <f>IF(OR(ISBLANK('MH01 (2)'!B137),ISERROR('MH01 (2)'!B137)),"",'MH01 (2)'!B137)</f>
        <v/>
      </c>
      <c r="C131" s="122" t="str">
        <f>IF(OR(ISBLANK('MH01 (2)'!C137),ISERROR('MH01 (2)'!C137)),"",'MH01 (2)'!C137)</f>
        <v/>
      </c>
      <c r="D131" s="392" t="str">
        <f>'MH01'!C132</f>
        <v/>
      </c>
      <c r="E131" s="392" t="str">
        <f>'MH01'!D132</f>
        <v/>
      </c>
      <c r="F131" s="122" t="str">
        <f>IF(OR(ISBLANK('MH01 (2)'!F137),ISERROR('MH01 (2)'!F137)),"",'MH01 (2)'!F137)</f>
        <v/>
      </c>
      <c r="G131" s="435" t="str">
        <f>IF(OR(ISBLANK('MH01 (2)'!G137),ISERROR('MH01 (2)'!G137)),"",'MH01 (2)'!G137)</f>
        <v/>
      </c>
      <c r="H131" s="122" t="str">
        <f>IF(OR(ISBLANK('MH01 (2)'!H137),ISERROR('MH01 (2)'!H137)),"",'MH01 (2)'!H137)</f>
        <v/>
      </c>
      <c r="I131" s="122" t="str">
        <f>IF(OR(ISBLANK('MH01 (2)'!I137),ISERROR('MH01 (2)'!I137)),"",'MH01 (2)'!I137)</f>
        <v/>
      </c>
      <c r="J131" s="146" t="str">
        <f>IF(OR(ISBLANK('MH01 (2)'!J137),ISERROR('MH01 (2)'!J137)),"",'MH01 (2)'!J137)</f>
        <v/>
      </c>
      <c r="K131" s="122" t="str">
        <f>IF(OR(ISBLANK('MH01 (2)'!K137),ISERROR('MH01 (2)'!K137)),"",'MH01 (2)'!K137)</f>
        <v/>
      </c>
      <c r="L131" s="122" t="str">
        <f>IF(OR(ISBLANK('MH01 (2)'!L137),ISERROR('MH01 (2)'!L137)),"",'MH01 (2)'!L137)</f>
        <v/>
      </c>
      <c r="M131" s="122" t="str">
        <f>IF(OR(ISBLANK('MH01 (2)'!M137),ISERROR('MH01 (2)'!M137)),"",'MH01 (2)'!M137)</f>
        <v/>
      </c>
      <c r="N131" s="122" t="str">
        <f>IF(OR(ISBLANK('MH01 (2)'!N137),ISERROR('MH01 (2)'!N137)),"",'MH01 (2)'!N137)</f>
        <v/>
      </c>
      <c r="O131" s="122" t="str">
        <f>IF(OR(ISBLANK('MH01 (2)'!O137),ISERROR('MH01 (2)'!O137)),"",'MH01 (2)'!O137)</f>
        <v/>
      </c>
    </row>
    <row r="132" spans="1:15" ht="12.75" customHeight="1">
      <c r="A132" s="433">
        <f>IF(OR(ISBLANK('MH01 (2)'!A138),ISERROR('MH01 (2)'!A138)),"",'MH01 (2)'!A138)</f>
        <v>126</v>
      </c>
      <c r="B132" s="434" t="str">
        <f>IF(OR(ISBLANK('MH01 (2)'!B138),ISERROR('MH01 (2)'!B138)),"",'MH01 (2)'!B138)</f>
        <v/>
      </c>
      <c r="C132" s="122" t="str">
        <f>IF(OR(ISBLANK('MH01 (2)'!C138),ISERROR('MH01 (2)'!C138)),"",'MH01 (2)'!C138)</f>
        <v/>
      </c>
      <c r="D132" s="392" t="str">
        <f>'MH01'!C133</f>
        <v/>
      </c>
      <c r="E132" s="392" t="str">
        <f>'MH01'!D133</f>
        <v/>
      </c>
      <c r="F132" s="122" t="str">
        <f>IF(OR(ISBLANK('MH01 (2)'!F138),ISERROR('MH01 (2)'!F138)),"",'MH01 (2)'!F138)</f>
        <v/>
      </c>
      <c r="G132" s="435" t="str">
        <f>IF(OR(ISBLANK('MH01 (2)'!G138),ISERROR('MH01 (2)'!G138)),"",'MH01 (2)'!G138)</f>
        <v/>
      </c>
      <c r="H132" s="122" t="str">
        <f>IF(OR(ISBLANK('MH01 (2)'!H138),ISERROR('MH01 (2)'!H138)),"",'MH01 (2)'!H138)</f>
        <v/>
      </c>
      <c r="I132" s="122" t="str">
        <f>IF(OR(ISBLANK('MH01 (2)'!I138),ISERROR('MH01 (2)'!I138)),"",'MH01 (2)'!I138)</f>
        <v/>
      </c>
      <c r="J132" s="146" t="str">
        <f>IF(OR(ISBLANK('MH01 (2)'!J138),ISERROR('MH01 (2)'!J138)),"",'MH01 (2)'!J138)</f>
        <v/>
      </c>
      <c r="K132" s="122" t="str">
        <f>IF(OR(ISBLANK('MH01 (2)'!K138),ISERROR('MH01 (2)'!K138)),"",'MH01 (2)'!K138)</f>
        <v/>
      </c>
      <c r="L132" s="122" t="str">
        <f>IF(OR(ISBLANK('MH01 (2)'!L138),ISERROR('MH01 (2)'!L138)),"",'MH01 (2)'!L138)</f>
        <v/>
      </c>
      <c r="M132" s="122" t="str">
        <f>IF(OR(ISBLANK('MH01 (2)'!M138),ISERROR('MH01 (2)'!M138)),"",'MH01 (2)'!M138)</f>
        <v/>
      </c>
      <c r="N132" s="122" t="str">
        <f>IF(OR(ISBLANK('MH01 (2)'!N138),ISERROR('MH01 (2)'!N138)),"",'MH01 (2)'!N138)</f>
        <v/>
      </c>
      <c r="O132" s="122" t="str">
        <f>IF(OR(ISBLANK('MH01 (2)'!O138),ISERROR('MH01 (2)'!O138)),"",'MH01 (2)'!O138)</f>
        <v/>
      </c>
    </row>
    <row r="133" spans="1:15" ht="12.75" customHeight="1">
      <c r="A133" s="433">
        <f>IF(OR(ISBLANK('MH01 (2)'!A139),ISERROR('MH01 (2)'!A139)),"",'MH01 (2)'!A139)</f>
        <v>127</v>
      </c>
      <c r="B133" s="434" t="str">
        <f>IF(OR(ISBLANK('MH01 (2)'!B139),ISERROR('MH01 (2)'!B139)),"",'MH01 (2)'!B139)</f>
        <v/>
      </c>
      <c r="C133" s="122" t="str">
        <f>IF(OR(ISBLANK('MH01 (2)'!C139),ISERROR('MH01 (2)'!C139)),"",'MH01 (2)'!C139)</f>
        <v/>
      </c>
      <c r="D133" s="392" t="str">
        <f>'MH01'!C134</f>
        <v/>
      </c>
      <c r="E133" s="392" t="str">
        <f>'MH01'!D134</f>
        <v/>
      </c>
      <c r="F133" s="122" t="str">
        <f>IF(OR(ISBLANK('MH01 (2)'!F139),ISERROR('MH01 (2)'!F139)),"",'MH01 (2)'!F139)</f>
        <v/>
      </c>
      <c r="G133" s="435" t="str">
        <f>IF(OR(ISBLANK('MH01 (2)'!G139),ISERROR('MH01 (2)'!G139)),"",'MH01 (2)'!G139)</f>
        <v/>
      </c>
      <c r="H133" s="122" t="str">
        <f>IF(OR(ISBLANK('MH01 (2)'!H139),ISERROR('MH01 (2)'!H139)),"",'MH01 (2)'!H139)</f>
        <v/>
      </c>
      <c r="I133" s="122" t="str">
        <f>IF(OR(ISBLANK('MH01 (2)'!I139),ISERROR('MH01 (2)'!I139)),"",'MH01 (2)'!I139)</f>
        <v/>
      </c>
      <c r="J133" s="146" t="str">
        <f>IF(OR(ISBLANK('MH01 (2)'!J139),ISERROR('MH01 (2)'!J139)),"",'MH01 (2)'!J139)</f>
        <v/>
      </c>
      <c r="K133" s="122" t="str">
        <f>IF(OR(ISBLANK('MH01 (2)'!K139),ISERROR('MH01 (2)'!K139)),"",'MH01 (2)'!K139)</f>
        <v/>
      </c>
      <c r="L133" s="122" t="str">
        <f>IF(OR(ISBLANK('MH01 (2)'!L139),ISERROR('MH01 (2)'!L139)),"",'MH01 (2)'!L139)</f>
        <v/>
      </c>
      <c r="M133" s="122" t="str">
        <f>IF(OR(ISBLANK('MH01 (2)'!M139),ISERROR('MH01 (2)'!M139)),"",'MH01 (2)'!M139)</f>
        <v/>
      </c>
      <c r="N133" s="122" t="str">
        <f>IF(OR(ISBLANK('MH01 (2)'!N139),ISERROR('MH01 (2)'!N139)),"",'MH01 (2)'!N139)</f>
        <v/>
      </c>
      <c r="O133" s="122" t="str">
        <f>IF(OR(ISBLANK('MH01 (2)'!O139),ISERROR('MH01 (2)'!O139)),"",'MH01 (2)'!O139)</f>
        <v/>
      </c>
    </row>
    <row r="134" spans="1:15" ht="12.75" customHeight="1">
      <c r="A134" s="433">
        <f>IF(OR(ISBLANK('MH01 (2)'!A140),ISERROR('MH01 (2)'!A140)),"",'MH01 (2)'!A140)</f>
        <v>128</v>
      </c>
      <c r="B134" s="434" t="str">
        <f>IF(OR(ISBLANK('MH01 (2)'!B140),ISERROR('MH01 (2)'!B140)),"",'MH01 (2)'!B140)</f>
        <v/>
      </c>
      <c r="C134" s="122" t="str">
        <f>IF(OR(ISBLANK('MH01 (2)'!C140),ISERROR('MH01 (2)'!C140)),"",'MH01 (2)'!C140)</f>
        <v/>
      </c>
      <c r="D134" s="392" t="str">
        <f>'MH01'!C135</f>
        <v/>
      </c>
      <c r="E134" s="392" t="str">
        <f>'MH01'!D135</f>
        <v/>
      </c>
      <c r="F134" s="122" t="str">
        <f>IF(OR(ISBLANK('MH01 (2)'!F140),ISERROR('MH01 (2)'!F140)),"",'MH01 (2)'!F140)</f>
        <v/>
      </c>
      <c r="G134" s="435" t="str">
        <f>IF(OR(ISBLANK('MH01 (2)'!G140),ISERROR('MH01 (2)'!G140)),"",'MH01 (2)'!G140)</f>
        <v/>
      </c>
      <c r="H134" s="122" t="str">
        <f>IF(OR(ISBLANK('MH01 (2)'!H140),ISERROR('MH01 (2)'!H140)),"",'MH01 (2)'!H140)</f>
        <v/>
      </c>
      <c r="I134" s="122" t="str">
        <f>IF(OR(ISBLANK('MH01 (2)'!I140),ISERROR('MH01 (2)'!I140)),"",'MH01 (2)'!I140)</f>
        <v/>
      </c>
      <c r="J134" s="146" t="str">
        <f>IF(OR(ISBLANK('MH01 (2)'!J140),ISERROR('MH01 (2)'!J140)),"",'MH01 (2)'!J140)</f>
        <v/>
      </c>
      <c r="K134" s="122" t="str">
        <f>IF(OR(ISBLANK('MH01 (2)'!K140),ISERROR('MH01 (2)'!K140)),"",'MH01 (2)'!K140)</f>
        <v/>
      </c>
      <c r="L134" s="122" t="str">
        <f>IF(OR(ISBLANK('MH01 (2)'!L140),ISERROR('MH01 (2)'!L140)),"",'MH01 (2)'!L140)</f>
        <v/>
      </c>
      <c r="M134" s="122" t="str">
        <f>IF(OR(ISBLANK('MH01 (2)'!M140),ISERROR('MH01 (2)'!M140)),"",'MH01 (2)'!M140)</f>
        <v/>
      </c>
      <c r="N134" s="122" t="str">
        <f>IF(OR(ISBLANK('MH01 (2)'!N140),ISERROR('MH01 (2)'!N140)),"",'MH01 (2)'!N140)</f>
        <v/>
      </c>
      <c r="O134" s="122" t="str">
        <f>IF(OR(ISBLANK('MH01 (2)'!O140),ISERROR('MH01 (2)'!O140)),"",'MH01 (2)'!O140)</f>
        <v/>
      </c>
    </row>
    <row r="135" spans="1:15" ht="12.75" customHeight="1">
      <c r="A135" s="433">
        <f>IF(OR(ISBLANK('MH01 (2)'!A141),ISERROR('MH01 (2)'!A141)),"",'MH01 (2)'!A141)</f>
        <v>129</v>
      </c>
      <c r="B135" s="434" t="str">
        <f>IF(OR(ISBLANK('MH01 (2)'!B141),ISERROR('MH01 (2)'!B141)),"",'MH01 (2)'!B141)</f>
        <v/>
      </c>
      <c r="C135" s="122" t="str">
        <f>IF(OR(ISBLANK('MH01 (2)'!C141),ISERROR('MH01 (2)'!C141)),"",'MH01 (2)'!C141)</f>
        <v/>
      </c>
      <c r="D135" s="392" t="str">
        <f>'MH01'!C136</f>
        <v/>
      </c>
      <c r="E135" s="392" t="str">
        <f>'MH01'!D136</f>
        <v/>
      </c>
      <c r="F135" s="122" t="str">
        <f>IF(OR(ISBLANK('MH01 (2)'!F141),ISERROR('MH01 (2)'!F141)),"",'MH01 (2)'!F141)</f>
        <v/>
      </c>
      <c r="G135" s="435" t="str">
        <f>IF(OR(ISBLANK('MH01 (2)'!G141),ISERROR('MH01 (2)'!G141)),"",'MH01 (2)'!G141)</f>
        <v/>
      </c>
      <c r="H135" s="122" t="str">
        <f>IF(OR(ISBLANK('MH01 (2)'!H141),ISERROR('MH01 (2)'!H141)),"",'MH01 (2)'!H141)</f>
        <v/>
      </c>
      <c r="I135" s="122" t="str">
        <f>IF(OR(ISBLANK('MH01 (2)'!I141),ISERROR('MH01 (2)'!I141)),"",'MH01 (2)'!I141)</f>
        <v/>
      </c>
      <c r="J135" s="146" t="str">
        <f>IF(OR(ISBLANK('MH01 (2)'!J141),ISERROR('MH01 (2)'!J141)),"",'MH01 (2)'!J141)</f>
        <v/>
      </c>
      <c r="K135" s="122" t="str">
        <f>IF(OR(ISBLANK('MH01 (2)'!K141),ISERROR('MH01 (2)'!K141)),"",'MH01 (2)'!K141)</f>
        <v/>
      </c>
      <c r="L135" s="122" t="str">
        <f>IF(OR(ISBLANK('MH01 (2)'!L141),ISERROR('MH01 (2)'!L141)),"",'MH01 (2)'!L141)</f>
        <v/>
      </c>
      <c r="M135" s="122" t="str">
        <f>IF(OR(ISBLANK('MH01 (2)'!M141),ISERROR('MH01 (2)'!M141)),"",'MH01 (2)'!M141)</f>
        <v/>
      </c>
      <c r="N135" s="122" t="str">
        <f>IF(OR(ISBLANK('MH01 (2)'!N141),ISERROR('MH01 (2)'!N141)),"",'MH01 (2)'!N141)</f>
        <v/>
      </c>
      <c r="O135" s="122" t="str">
        <f>IF(OR(ISBLANK('MH01 (2)'!O141),ISERROR('MH01 (2)'!O141)),"",'MH01 (2)'!O141)</f>
        <v/>
      </c>
    </row>
    <row r="136" spans="1:15" ht="12.75" customHeight="1">
      <c r="A136" s="433">
        <f>IF(OR(ISBLANK('MH01 (2)'!A142),ISERROR('MH01 (2)'!A142)),"",'MH01 (2)'!A142)</f>
        <v>130</v>
      </c>
      <c r="B136" s="434" t="str">
        <f>IF(OR(ISBLANK('MH01 (2)'!B142),ISERROR('MH01 (2)'!B142)),"",'MH01 (2)'!B142)</f>
        <v/>
      </c>
      <c r="C136" s="122" t="str">
        <f>IF(OR(ISBLANK('MH01 (2)'!C142),ISERROR('MH01 (2)'!C142)),"",'MH01 (2)'!C142)</f>
        <v/>
      </c>
      <c r="D136" s="392" t="str">
        <f>'MH01'!C137</f>
        <v/>
      </c>
      <c r="E136" s="392" t="str">
        <f>'MH01'!D137</f>
        <v/>
      </c>
      <c r="F136" s="122" t="str">
        <f>IF(OR(ISBLANK('MH01 (2)'!F142),ISERROR('MH01 (2)'!F142)),"",'MH01 (2)'!F142)</f>
        <v/>
      </c>
      <c r="G136" s="435" t="str">
        <f>IF(OR(ISBLANK('MH01 (2)'!G142),ISERROR('MH01 (2)'!G142)),"",'MH01 (2)'!G142)</f>
        <v/>
      </c>
      <c r="H136" s="122" t="str">
        <f>IF(OR(ISBLANK('MH01 (2)'!H142),ISERROR('MH01 (2)'!H142)),"",'MH01 (2)'!H142)</f>
        <v/>
      </c>
      <c r="I136" s="122" t="str">
        <f>IF(OR(ISBLANK('MH01 (2)'!I142),ISERROR('MH01 (2)'!I142)),"",'MH01 (2)'!I142)</f>
        <v/>
      </c>
      <c r="J136" s="146" t="str">
        <f>IF(OR(ISBLANK('MH01 (2)'!J142),ISERROR('MH01 (2)'!J142)),"",'MH01 (2)'!J142)</f>
        <v/>
      </c>
      <c r="K136" s="122" t="str">
        <f>IF(OR(ISBLANK('MH01 (2)'!K142),ISERROR('MH01 (2)'!K142)),"",'MH01 (2)'!K142)</f>
        <v/>
      </c>
      <c r="L136" s="122" t="str">
        <f>IF(OR(ISBLANK('MH01 (2)'!L142),ISERROR('MH01 (2)'!L142)),"",'MH01 (2)'!L142)</f>
        <v/>
      </c>
      <c r="M136" s="122" t="str">
        <f>IF(OR(ISBLANK('MH01 (2)'!M142),ISERROR('MH01 (2)'!M142)),"",'MH01 (2)'!M142)</f>
        <v/>
      </c>
      <c r="N136" s="122" t="str">
        <f>IF(OR(ISBLANK('MH01 (2)'!N142),ISERROR('MH01 (2)'!N142)),"",'MH01 (2)'!N142)</f>
        <v/>
      </c>
      <c r="O136" s="122" t="str">
        <f>IF(OR(ISBLANK('MH01 (2)'!O142),ISERROR('MH01 (2)'!O142)),"",'MH01 (2)'!O142)</f>
        <v/>
      </c>
    </row>
    <row r="137" spans="1:15" ht="12.75" customHeight="1">
      <c r="A137" s="433">
        <f>IF(OR(ISBLANK('MH01 (2)'!A143),ISERROR('MH01 (2)'!A143)),"",'MH01 (2)'!A143)</f>
        <v>131</v>
      </c>
      <c r="B137" s="434" t="str">
        <f>IF(OR(ISBLANK('MH01 (2)'!B143),ISERROR('MH01 (2)'!B143)),"",'MH01 (2)'!B143)</f>
        <v/>
      </c>
      <c r="C137" s="122" t="str">
        <f>IF(OR(ISBLANK('MH01 (2)'!C143),ISERROR('MH01 (2)'!C143)),"",'MH01 (2)'!C143)</f>
        <v/>
      </c>
      <c r="D137" s="392" t="str">
        <f>'MH01'!C138</f>
        <v/>
      </c>
      <c r="E137" s="392" t="str">
        <f>'MH01'!D138</f>
        <v/>
      </c>
      <c r="F137" s="122" t="str">
        <f>IF(OR(ISBLANK('MH01 (2)'!F143),ISERROR('MH01 (2)'!F143)),"",'MH01 (2)'!F143)</f>
        <v/>
      </c>
      <c r="G137" s="435" t="str">
        <f>IF(OR(ISBLANK('MH01 (2)'!G143),ISERROR('MH01 (2)'!G143)),"",'MH01 (2)'!G143)</f>
        <v/>
      </c>
      <c r="H137" s="122" t="str">
        <f>IF(OR(ISBLANK('MH01 (2)'!H143),ISERROR('MH01 (2)'!H143)),"",'MH01 (2)'!H143)</f>
        <v/>
      </c>
      <c r="I137" s="122" t="str">
        <f>IF(OR(ISBLANK('MH01 (2)'!I143),ISERROR('MH01 (2)'!I143)),"",'MH01 (2)'!I143)</f>
        <v/>
      </c>
      <c r="J137" s="146" t="str">
        <f>IF(OR(ISBLANK('MH01 (2)'!J143),ISERROR('MH01 (2)'!J143)),"",'MH01 (2)'!J143)</f>
        <v/>
      </c>
      <c r="K137" s="122" t="str">
        <f>IF(OR(ISBLANK('MH01 (2)'!K143),ISERROR('MH01 (2)'!K143)),"",'MH01 (2)'!K143)</f>
        <v/>
      </c>
      <c r="L137" s="122" t="str">
        <f>IF(OR(ISBLANK('MH01 (2)'!L143),ISERROR('MH01 (2)'!L143)),"",'MH01 (2)'!L143)</f>
        <v/>
      </c>
      <c r="M137" s="122" t="str">
        <f>IF(OR(ISBLANK('MH01 (2)'!M143),ISERROR('MH01 (2)'!M143)),"",'MH01 (2)'!M143)</f>
        <v/>
      </c>
      <c r="N137" s="122" t="str">
        <f>IF(OR(ISBLANK('MH01 (2)'!N143),ISERROR('MH01 (2)'!N143)),"",'MH01 (2)'!N143)</f>
        <v/>
      </c>
      <c r="O137" s="122" t="str">
        <f>IF(OR(ISBLANK('MH01 (2)'!O143),ISERROR('MH01 (2)'!O143)),"",'MH01 (2)'!O143)</f>
        <v/>
      </c>
    </row>
    <row r="138" spans="1:15" ht="12.75" customHeight="1">
      <c r="A138" s="433">
        <f>IF(OR(ISBLANK('MH01 (2)'!A144),ISERROR('MH01 (2)'!A144)),"",'MH01 (2)'!A144)</f>
        <v>132</v>
      </c>
      <c r="B138" s="434" t="str">
        <f>IF(OR(ISBLANK('MH01 (2)'!B144),ISERROR('MH01 (2)'!B144)),"",'MH01 (2)'!B144)</f>
        <v/>
      </c>
      <c r="C138" s="122" t="str">
        <f>IF(OR(ISBLANK('MH01 (2)'!C144),ISERROR('MH01 (2)'!C144)),"",'MH01 (2)'!C144)</f>
        <v/>
      </c>
      <c r="D138" s="392" t="str">
        <f>'MH01'!C139</f>
        <v/>
      </c>
      <c r="E138" s="392" t="str">
        <f>'MH01'!D139</f>
        <v/>
      </c>
      <c r="F138" s="122" t="str">
        <f>IF(OR(ISBLANK('MH01 (2)'!F144),ISERROR('MH01 (2)'!F144)),"",'MH01 (2)'!F144)</f>
        <v/>
      </c>
      <c r="G138" s="435" t="str">
        <f>IF(OR(ISBLANK('MH01 (2)'!G144),ISERROR('MH01 (2)'!G144)),"",'MH01 (2)'!G144)</f>
        <v/>
      </c>
      <c r="H138" s="122" t="str">
        <f>IF(OR(ISBLANK('MH01 (2)'!H144),ISERROR('MH01 (2)'!H144)),"",'MH01 (2)'!H144)</f>
        <v/>
      </c>
      <c r="I138" s="122" t="str">
        <f>IF(OR(ISBLANK('MH01 (2)'!I144),ISERROR('MH01 (2)'!I144)),"",'MH01 (2)'!I144)</f>
        <v/>
      </c>
      <c r="J138" s="146" t="str">
        <f>IF(OR(ISBLANK('MH01 (2)'!J144),ISERROR('MH01 (2)'!J144)),"",'MH01 (2)'!J144)</f>
        <v/>
      </c>
      <c r="K138" s="122" t="str">
        <f>IF(OR(ISBLANK('MH01 (2)'!K144),ISERROR('MH01 (2)'!K144)),"",'MH01 (2)'!K144)</f>
        <v/>
      </c>
      <c r="L138" s="122" t="str">
        <f>IF(OR(ISBLANK('MH01 (2)'!L144),ISERROR('MH01 (2)'!L144)),"",'MH01 (2)'!L144)</f>
        <v/>
      </c>
      <c r="M138" s="122" t="str">
        <f>IF(OR(ISBLANK('MH01 (2)'!M144),ISERROR('MH01 (2)'!M144)),"",'MH01 (2)'!M144)</f>
        <v/>
      </c>
      <c r="N138" s="122" t="str">
        <f>IF(OR(ISBLANK('MH01 (2)'!N144),ISERROR('MH01 (2)'!N144)),"",'MH01 (2)'!N144)</f>
        <v/>
      </c>
      <c r="O138" s="122" t="str">
        <f>IF(OR(ISBLANK('MH01 (2)'!O144),ISERROR('MH01 (2)'!O144)),"",'MH01 (2)'!O144)</f>
        <v/>
      </c>
    </row>
    <row r="139" spans="1:15" ht="12.75" customHeight="1">
      <c r="A139" s="433">
        <f>IF(OR(ISBLANK('MH01 (2)'!A145),ISERROR('MH01 (2)'!A145)),"",'MH01 (2)'!A145)</f>
        <v>133</v>
      </c>
      <c r="B139" s="434" t="str">
        <f>IF(OR(ISBLANK('MH01 (2)'!B145),ISERROR('MH01 (2)'!B145)),"",'MH01 (2)'!B145)</f>
        <v/>
      </c>
      <c r="C139" s="122" t="str">
        <f>IF(OR(ISBLANK('MH01 (2)'!C145),ISERROR('MH01 (2)'!C145)),"",'MH01 (2)'!C145)</f>
        <v/>
      </c>
      <c r="D139" s="392" t="str">
        <f>'MH01'!C140</f>
        <v/>
      </c>
      <c r="E139" s="392" t="str">
        <f>'MH01'!D140</f>
        <v/>
      </c>
      <c r="F139" s="122" t="str">
        <f>IF(OR(ISBLANK('MH01 (2)'!F145),ISERROR('MH01 (2)'!F145)),"",'MH01 (2)'!F145)</f>
        <v/>
      </c>
      <c r="G139" s="435" t="str">
        <f>IF(OR(ISBLANK('MH01 (2)'!G145),ISERROR('MH01 (2)'!G145)),"",'MH01 (2)'!G145)</f>
        <v/>
      </c>
      <c r="H139" s="122" t="str">
        <f>IF(OR(ISBLANK('MH01 (2)'!H145),ISERROR('MH01 (2)'!H145)),"",'MH01 (2)'!H145)</f>
        <v/>
      </c>
      <c r="I139" s="122" t="str">
        <f>IF(OR(ISBLANK('MH01 (2)'!I145),ISERROR('MH01 (2)'!I145)),"",'MH01 (2)'!I145)</f>
        <v/>
      </c>
      <c r="J139" s="146" t="str">
        <f>IF(OR(ISBLANK('MH01 (2)'!J145),ISERROR('MH01 (2)'!J145)),"",'MH01 (2)'!J145)</f>
        <v/>
      </c>
      <c r="K139" s="122" t="str">
        <f>IF(OR(ISBLANK('MH01 (2)'!K145),ISERROR('MH01 (2)'!K145)),"",'MH01 (2)'!K145)</f>
        <v/>
      </c>
      <c r="L139" s="122" t="str">
        <f>IF(OR(ISBLANK('MH01 (2)'!L145),ISERROR('MH01 (2)'!L145)),"",'MH01 (2)'!L145)</f>
        <v/>
      </c>
      <c r="M139" s="122" t="str">
        <f>IF(OR(ISBLANK('MH01 (2)'!M145),ISERROR('MH01 (2)'!M145)),"",'MH01 (2)'!M145)</f>
        <v/>
      </c>
      <c r="N139" s="122" t="str">
        <f>IF(OR(ISBLANK('MH01 (2)'!N145),ISERROR('MH01 (2)'!N145)),"",'MH01 (2)'!N145)</f>
        <v/>
      </c>
      <c r="O139" s="122" t="str">
        <f>IF(OR(ISBLANK('MH01 (2)'!O145),ISERROR('MH01 (2)'!O145)),"",'MH01 (2)'!O145)</f>
        <v/>
      </c>
    </row>
    <row r="140" spans="1:15" ht="12.75" customHeight="1">
      <c r="A140" s="433">
        <f>IF(OR(ISBLANK('MH01 (2)'!A146),ISERROR('MH01 (2)'!A146)),"",'MH01 (2)'!A146)</f>
        <v>134</v>
      </c>
      <c r="B140" s="434" t="str">
        <f>IF(OR(ISBLANK('MH01 (2)'!B146),ISERROR('MH01 (2)'!B146)),"",'MH01 (2)'!B146)</f>
        <v/>
      </c>
      <c r="C140" s="122" t="str">
        <f>IF(OR(ISBLANK('MH01 (2)'!C146),ISERROR('MH01 (2)'!C146)),"",'MH01 (2)'!C146)</f>
        <v/>
      </c>
      <c r="D140" s="392" t="str">
        <f>'MH01'!C141</f>
        <v/>
      </c>
      <c r="E140" s="392" t="str">
        <f>'MH01'!D141</f>
        <v/>
      </c>
      <c r="F140" s="122" t="str">
        <f>IF(OR(ISBLANK('MH01 (2)'!F146),ISERROR('MH01 (2)'!F146)),"",'MH01 (2)'!F146)</f>
        <v/>
      </c>
      <c r="G140" s="435" t="str">
        <f>IF(OR(ISBLANK('MH01 (2)'!G146),ISERROR('MH01 (2)'!G146)),"",'MH01 (2)'!G146)</f>
        <v/>
      </c>
      <c r="H140" s="122" t="str">
        <f>IF(OR(ISBLANK('MH01 (2)'!H146),ISERROR('MH01 (2)'!H146)),"",'MH01 (2)'!H146)</f>
        <v/>
      </c>
      <c r="I140" s="122" t="str">
        <f>IF(OR(ISBLANK('MH01 (2)'!I146),ISERROR('MH01 (2)'!I146)),"",'MH01 (2)'!I146)</f>
        <v/>
      </c>
      <c r="J140" s="146" t="str">
        <f>IF(OR(ISBLANK('MH01 (2)'!J146),ISERROR('MH01 (2)'!J146)),"",'MH01 (2)'!J146)</f>
        <v/>
      </c>
      <c r="K140" s="122" t="str">
        <f>IF(OR(ISBLANK('MH01 (2)'!K146),ISERROR('MH01 (2)'!K146)),"",'MH01 (2)'!K146)</f>
        <v/>
      </c>
      <c r="L140" s="122" t="str">
        <f>IF(OR(ISBLANK('MH01 (2)'!L146),ISERROR('MH01 (2)'!L146)),"",'MH01 (2)'!L146)</f>
        <v/>
      </c>
      <c r="M140" s="122" t="str">
        <f>IF(OR(ISBLANK('MH01 (2)'!M146),ISERROR('MH01 (2)'!M146)),"",'MH01 (2)'!M146)</f>
        <v/>
      </c>
      <c r="N140" s="122" t="str">
        <f>IF(OR(ISBLANK('MH01 (2)'!N146),ISERROR('MH01 (2)'!N146)),"",'MH01 (2)'!N146)</f>
        <v/>
      </c>
      <c r="O140" s="122" t="str">
        <f>IF(OR(ISBLANK('MH01 (2)'!O146),ISERROR('MH01 (2)'!O146)),"",'MH01 (2)'!O146)</f>
        <v/>
      </c>
    </row>
    <row r="141" spans="1:15" ht="12.75" customHeight="1">
      <c r="A141" s="433">
        <f>IF(OR(ISBLANK('MH01 (2)'!A147),ISERROR('MH01 (2)'!A147)),"",'MH01 (2)'!A147)</f>
        <v>135</v>
      </c>
      <c r="B141" s="434" t="str">
        <f>IF(OR(ISBLANK('MH01 (2)'!B147),ISERROR('MH01 (2)'!B147)),"",'MH01 (2)'!B147)</f>
        <v/>
      </c>
      <c r="C141" s="122" t="str">
        <f>IF(OR(ISBLANK('MH01 (2)'!C147),ISERROR('MH01 (2)'!C147)),"",'MH01 (2)'!C147)</f>
        <v/>
      </c>
      <c r="D141" s="392" t="str">
        <f>'MH01'!C142</f>
        <v/>
      </c>
      <c r="E141" s="392" t="str">
        <f>'MH01'!D142</f>
        <v/>
      </c>
      <c r="F141" s="122" t="str">
        <f>IF(OR(ISBLANK('MH01 (2)'!F147),ISERROR('MH01 (2)'!F147)),"",'MH01 (2)'!F147)</f>
        <v/>
      </c>
      <c r="G141" s="435" t="str">
        <f>IF(OR(ISBLANK('MH01 (2)'!G147),ISERROR('MH01 (2)'!G147)),"",'MH01 (2)'!G147)</f>
        <v/>
      </c>
      <c r="H141" s="122" t="str">
        <f>IF(OR(ISBLANK('MH01 (2)'!H147),ISERROR('MH01 (2)'!H147)),"",'MH01 (2)'!H147)</f>
        <v/>
      </c>
      <c r="I141" s="122" t="str">
        <f>IF(OR(ISBLANK('MH01 (2)'!I147),ISERROR('MH01 (2)'!I147)),"",'MH01 (2)'!I147)</f>
        <v/>
      </c>
      <c r="J141" s="146" t="str">
        <f>IF(OR(ISBLANK('MH01 (2)'!J147),ISERROR('MH01 (2)'!J147)),"",'MH01 (2)'!J147)</f>
        <v/>
      </c>
      <c r="K141" s="122" t="str">
        <f>IF(OR(ISBLANK('MH01 (2)'!K147),ISERROR('MH01 (2)'!K147)),"",'MH01 (2)'!K147)</f>
        <v/>
      </c>
      <c r="L141" s="122" t="str">
        <f>IF(OR(ISBLANK('MH01 (2)'!L147),ISERROR('MH01 (2)'!L147)),"",'MH01 (2)'!L147)</f>
        <v/>
      </c>
      <c r="M141" s="122" t="str">
        <f>IF(OR(ISBLANK('MH01 (2)'!M147),ISERROR('MH01 (2)'!M147)),"",'MH01 (2)'!M147)</f>
        <v/>
      </c>
      <c r="N141" s="122" t="str">
        <f>IF(OR(ISBLANK('MH01 (2)'!N147),ISERROR('MH01 (2)'!N147)),"",'MH01 (2)'!N147)</f>
        <v/>
      </c>
      <c r="O141" s="122" t="str">
        <f>IF(OR(ISBLANK('MH01 (2)'!O147),ISERROR('MH01 (2)'!O147)),"",'MH01 (2)'!O147)</f>
        <v/>
      </c>
    </row>
    <row r="142" spans="1:15" ht="12.75" customHeight="1">
      <c r="A142" s="433">
        <f>IF(OR(ISBLANK('MH01 (2)'!A148),ISERROR('MH01 (2)'!A148)),"",'MH01 (2)'!A148)</f>
        <v>136</v>
      </c>
      <c r="B142" s="434" t="str">
        <f>IF(OR(ISBLANK('MH01 (2)'!B148),ISERROR('MH01 (2)'!B148)),"",'MH01 (2)'!B148)</f>
        <v/>
      </c>
      <c r="C142" s="122" t="str">
        <f>IF(OR(ISBLANK('MH01 (2)'!C148),ISERROR('MH01 (2)'!C148)),"",'MH01 (2)'!C148)</f>
        <v/>
      </c>
      <c r="D142" s="392" t="str">
        <f>'MH01'!C143</f>
        <v/>
      </c>
      <c r="E142" s="392" t="str">
        <f>'MH01'!D143</f>
        <v/>
      </c>
      <c r="F142" s="122" t="str">
        <f>IF(OR(ISBLANK('MH01 (2)'!F148),ISERROR('MH01 (2)'!F148)),"",'MH01 (2)'!F148)</f>
        <v/>
      </c>
      <c r="G142" s="435" t="str">
        <f>IF(OR(ISBLANK('MH01 (2)'!G148),ISERROR('MH01 (2)'!G148)),"",'MH01 (2)'!G148)</f>
        <v/>
      </c>
      <c r="H142" s="122" t="str">
        <f>IF(OR(ISBLANK('MH01 (2)'!H148),ISERROR('MH01 (2)'!H148)),"",'MH01 (2)'!H148)</f>
        <v/>
      </c>
      <c r="I142" s="122" t="str">
        <f>IF(OR(ISBLANK('MH01 (2)'!I148),ISERROR('MH01 (2)'!I148)),"",'MH01 (2)'!I148)</f>
        <v/>
      </c>
      <c r="J142" s="146" t="str">
        <f>IF(OR(ISBLANK('MH01 (2)'!J148),ISERROR('MH01 (2)'!J148)),"",'MH01 (2)'!J148)</f>
        <v/>
      </c>
      <c r="K142" s="122" t="str">
        <f>IF(OR(ISBLANK('MH01 (2)'!K148),ISERROR('MH01 (2)'!K148)),"",'MH01 (2)'!K148)</f>
        <v/>
      </c>
      <c r="L142" s="122" t="str">
        <f>IF(OR(ISBLANK('MH01 (2)'!L148),ISERROR('MH01 (2)'!L148)),"",'MH01 (2)'!L148)</f>
        <v/>
      </c>
      <c r="M142" s="122" t="str">
        <f>IF(OR(ISBLANK('MH01 (2)'!M148),ISERROR('MH01 (2)'!M148)),"",'MH01 (2)'!M148)</f>
        <v/>
      </c>
      <c r="N142" s="122" t="str">
        <f>IF(OR(ISBLANK('MH01 (2)'!N148),ISERROR('MH01 (2)'!N148)),"",'MH01 (2)'!N148)</f>
        <v/>
      </c>
      <c r="O142" s="122" t="str">
        <f>IF(OR(ISBLANK('MH01 (2)'!O148),ISERROR('MH01 (2)'!O148)),"",'MH01 (2)'!O148)</f>
        <v/>
      </c>
    </row>
    <row r="143" spans="1:15" ht="12.75" customHeight="1">
      <c r="A143" s="433">
        <f>IF(OR(ISBLANK('MH01 (2)'!A149),ISERROR('MH01 (2)'!A149)),"",'MH01 (2)'!A149)</f>
        <v>137</v>
      </c>
      <c r="B143" s="434" t="str">
        <f>IF(OR(ISBLANK('MH01 (2)'!B149),ISERROR('MH01 (2)'!B149)),"",'MH01 (2)'!B149)</f>
        <v/>
      </c>
      <c r="C143" s="122" t="str">
        <f>IF(OR(ISBLANK('MH01 (2)'!C149),ISERROR('MH01 (2)'!C149)),"",'MH01 (2)'!C149)</f>
        <v/>
      </c>
      <c r="D143" s="392" t="str">
        <f>'MH01'!C144</f>
        <v/>
      </c>
      <c r="E143" s="392" t="str">
        <f>'MH01'!D144</f>
        <v/>
      </c>
      <c r="F143" s="122" t="str">
        <f>IF(OR(ISBLANK('MH01 (2)'!F149),ISERROR('MH01 (2)'!F149)),"",'MH01 (2)'!F149)</f>
        <v/>
      </c>
      <c r="G143" s="435" t="str">
        <f>IF(OR(ISBLANK('MH01 (2)'!G149),ISERROR('MH01 (2)'!G149)),"",'MH01 (2)'!G149)</f>
        <v/>
      </c>
      <c r="H143" s="122" t="str">
        <f>IF(OR(ISBLANK('MH01 (2)'!H149),ISERROR('MH01 (2)'!H149)),"",'MH01 (2)'!H149)</f>
        <v/>
      </c>
      <c r="I143" s="122" t="str">
        <f>IF(OR(ISBLANK('MH01 (2)'!I149),ISERROR('MH01 (2)'!I149)),"",'MH01 (2)'!I149)</f>
        <v/>
      </c>
      <c r="J143" s="146" t="str">
        <f>IF(OR(ISBLANK('MH01 (2)'!J149),ISERROR('MH01 (2)'!J149)),"",'MH01 (2)'!J149)</f>
        <v/>
      </c>
      <c r="K143" s="122" t="str">
        <f>IF(OR(ISBLANK('MH01 (2)'!K149),ISERROR('MH01 (2)'!K149)),"",'MH01 (2)'!K149)</f>
        <v/>
      </c>
      <c r="L143" s="122" t="str">
        <f>IF(OR(ISBLANK('MH01 (2)'!L149),ISERROR('MH01 (2)'!L149)),"",'MH01 (2)'!L149)</f>
        <v/>
      </c>
      <c r="M143" s="122" t="str">
        <f>IF(OR(ISBLANK('MH01 (2)'!M149),ISERROR('MH01 (2)'!M149)),"",'MH01 (2)'!M149)</f>
        <v/>
      </c>
      <c r="N143" s="122" t="str">
        <f>IF(OR(ISBLANK('MH01 (2)'!N149),ISERROR('MH01 (2)'!N149)),"",'MH01 (2)'!N149)</f>
        <v/>
      </c>
      <c r="O143" s="122" t="str">
        <f>IF(OR(ISBLANK('MH01 (2)'!O149),ISERROR('MH01 (2)'!O149)),"",'MH01 (2)'!O149)</f>
        <v/>
      </c>
    </row>
    <row r="144" spans="1:15" ht="12.75" customHeight="1">
      <c r="A144" s="433">
        <f>IF(OR(ISBLANK('MH01 (2)'!A150),ISERROR('MH01 (2)'!A150)),"",'MH01 (2)'!A150)</f>
        <v>138</v>
      </c>
      <c r="B144" s="434" t="str">
        <f>IF(OR(ISBLANK('MH01 (2)'!B150),ISERROR('MH01 (2)'!B150)),"",'MH01 (2)'!B150)</f>
        <v/>
      </c>
      <c r="C144" s="122" t="str">
        <f>IF(OR(ISBLANK('MH01 (2)'!C150),ISERROR('MH01 (2)'!C150)),"",'MH01 (2)'!C150)</f>
        <v/>
      </c>
      <c r="D144" s="392" t="str">
        <f>'MH01'!C145</f>
        <v/>
      </c>
      <c r="E144" s="392" t="str">
        <f>'MH01'!D145</f>
        <v/>
      </c>
      <c r="F144" s="122" t="str">
        <f>IF(OR(ISBLANK('MH01 (2)'!F150),ISERROR('MH01 (2)'!F150)),"",'MH01 (2)'!F150)</f>
        <v/>
      </c>
      <c r="G144" s="435" t="str">
        <f>IF(OR(ISBLANK('MH01 (2)'!G150),ISERROR('MH01 (2)'!G150)),"",'MH01 (2)'!G150)</f>
        <v/>
      </c>
      <c r="H144" s="122" t="str">
        <f>IF(OR(ISBLANK('MH01 (2)'!H150),ISERROR('MH01 (2)'!H150)),"",'MH01 (2)'!H150)</f>
        <v/>
      </c>
      <c r="I144" s="122" t="str">
        <f>IF(OR(ISBLANK('MH01 (2)'!I150),ISERROR('MH01 (2)'!I150)),"",'MH01 (2)'!I150)</f>
        <v/>
      </c>
      <c r="J144" s="146" t="str">
        <f>IF(OR(ISBLANK('MH01 (2)'!J150),ISERROR('MH01 (2)'!J150)),"",'MH01 (2)'!J150)</f>
        <v/>
      </c>
      <c r="K144" s="122" t="str">
        <f>IF(OR(ISBLANK('MH01 (2)'!K150),ISERROR('MH01 (2)'!K150)),"",'MH01 (2)'!K150)</f>
        <v/>
      </c>
      <c r="L144" s="122" t="str">
        <f>IF(OR(ISBLANK('MH01 (2)'!L150),ISERROR('MH01 (2)'!L150)),"",'MH01 (2)'!L150)</f>
        <v/>
      </c>
      <c r="M144" s="122" t="str">
        <f>IF(OR(ISBLANK('MH01 (2)'!M150),ISERROR('MH01 (2)'!M150)),"",'MH01 (2)'!M150)</f>
        <v/>
      </c>
      <c r="N144" s="122" t="str">
        <f>IF(OR(ISBLANK('MH01 (2)'!N150),ISERROR('MH01 (2)'!N150)),"",'MH01 (2)'!N150)</f>
        <v/>
      </c>
      <c r="O144" s="122" t="str">
        <f>IF(OR(ISBLANK('MH01 (2)'!O150),ISERROR('MH01 (2)'!O150)),"",'MH01 (2)'!O150)</f>
        <v/>
      </c>
    </row>
    <row r="145" spans="1:15" ht="12.75" customHeight="1">
      <c r="A145" s="433">
        <f>IF(OR(ISBLANK('MH01 (2)'!A151),ISERROR('MH01 (2)'!A151)),"",'MH01 (2)'!A151)</f>
        <v>139</v>
      </c>
      <c r="B145" s="434" t="str">
        <f>IF(OR(ISBLANK('MH01 (2)'!B151),ISERROR('MH01 (2)'!B151)),"",'MH01 (2)'!B151)</f>
        <v/>
      </c>
      <c r="C145" s="122" t="str">
        <f>IF(OR(ISBLANK('MH01 (2)'!C151),ISERROR('MH01 (2)'!C151)),"",'MH01 (2)'!C151)</f>
        <v/>
      </c>
      <c r="D145" s="392" t="str">
        <f>'MH01'!C146</f>
        <v/>
      </c>
      <c r="E145" s="392" t="str">
        <f>'MH01'!D146</f>
        <v/>
      </c>
      <c r="F145" s="122" t="str">
        <f>IF(OR(ISBLANK('MH01 (2)'!F151),ISERROR('MH01 (2)'!F151)),"",'MH01 (2)'!F151)</f>
        <v/>
      </c>
      <c r="G145" s="435" t="str">
        <f>IF(OR(ISBLANK('MH01 (2)'!G151),ISERROR('MH01 (2)'!G151)),"",'MH01 (2)'!G151)</f>
        <v/>
      </c>
      <c r="H145" s="122" t="str">
        <f>IF(OR(ISBLANK('MH01 (2)'!H151),ISERROR('MH01 (2)'!H151)),"",'MH01 (2)'!H151)</f>
        <v/>
      </c>
      <c r="I145" s="122" t="str">
        <f>IF(OR(ISBLANK('MH01 (2)'!I151),ISERROR('MH01 (2)'!I151)),"",'MH01 (2)'!I151)</f>
        <v/>
      </c>
      <c r="J145" s="146" t="str">
        <f>IF(OR(ISBLANK('MH01 (2)'!J151),ISERROR('MH01 (2)'!J151)),"",'MH01 (2)'!J151)</f>
        <v/>
      </c>
      <c r="K145" s="122" t="str">
        <f>IF(OR(ISBLANK('MH01 (2)'!K151),ISERROR('MH01 (2)'!K151)),"",'MH01 (2)'!K151)</f>
        <v/>
      </c>
      <c r="L145" s="122" t="str">
        <f>IF(OR(ISBLANK('MH01 (2)'!L151),ISERROR('MH01 (2)'!L151)),"",'MH01 (2)'!L151)</f>
        <v/>
      </c>
      <c r="M145" s="122" t="str">
        <f>IF(OR(ISBLANK('MH01 (2)'!M151),ISERROR('MH01 (2)'!M151)),"",'MH01 (2)'!M151)</f>
        <v/>
      </c>
      <c r="N145" s="122" t="str">
        <f>IF(OR(ISBLANK('MH01 (2)'!N151),ISERROR('MH01 (2)'!N151)),"",'MH01 (2)'!N151)</f>
        <v/>
      </c>
      <c r="O145" s="122" t="str">
        <f>IF(OR(ISBLANK('MH01 (2)'!O151),ISERROR('MH01 (2)'!O151)),"",'MH01 (2)'!O151)</f>
        <v/>
      </c>
    </row>
    <row r="146" spans="1:15" ht="12.75" customHeight="1">
      <c r="A146" s="433">
        <f>IF(OR(ISBLANK('MH01 (2)'!A152),ISERROR('MH01 (2)'!A152)),"",'MH01 (2)'!A152)</f>
        <v>140</v>
      </c>
      <c r="B146" s="434" t="str">
        <f>IF(OR(ISBLANK('MH01 (2)'!B152),ISERROR('MH01 (2)'!B152)),"",'MH01 (2)'!B152)</f>
        <v/>
      </c>
      <c r="C146" s="122" t="str">
        <f>IF(OR(ISBLANK('MH01 (2)'!C152),ISERROR('MH01 (2)'!C152)),"",'MH01 (2)'!C152)</f>
        <v/>
      </c>
      <c r="D146" s="392" t="str">
        <f>'MH01'!C147</f>
        <v/>
      </c>
      <c r="E146" s="392" t="str">
        <f>'MH01'!D147</f>
        <v/>
      </c>
      <c r="F146" s="122" t="str">
        <f>IF(OR(ISBLANK('MH01 (2)'!F152),ISERROR('MH01 (2)'!F152)),"",'MH01 (2)'!F152)</f>
        <v/>
      </c>
      <c r="G146" s="435" t="str">
        <f>IF(OR(ISBLANK('MH01 (2)'!G152),ISERROR('MH01 (2)'!G152)),"",'MH01 (2)'!G152)</f>
        <v/>
      </c>
      <c r="H146" s="122" t="str">
        <f>IF(OR(ISBLANK('MH01 (2)'!H152),ISERROR('MH01 (2)'!H152)),"",'MH01 (2)'!H152)</f>
        <v/>
      </c>
      <c r="I146" s="122" t="str">
        <f>IF(OR(ISBLANK('MH01 (2)'!I152),ISERROR('MH01 (2)'!I152)),"",'MH01 (2)'!I152)</f>
        <v/>
      </c>
      <c r="J146" s="146" t="str">
        <f>IF(OR(ISBLANK('MH01 (2)'!J152),ISERROR('MH01 (2)'!J152)),"",'MH01 (2)'!J152)</f>
        <v/>
      </c>
      <c r="K146" s="122" t="str">
        <f>IF(OR(ISBLANK('MH01 (2)'!K152),ISERROR('MH01 (2)'!K152)),"",'MH01 (2)'!K152)</f>
        <v/>
      </c>
      <c r="L146" s="122" t="str">
        <f>IF(OR(ISBLANK('MH01 (2)'!L152),ISERROR('MH01 (2)'!L152)),"",'MH01 (2)'!L152)</f>
        <v/>
      </c>
      <c r="M146" s="122" t="str">
        <f>IF(OR(ISBLANK('MH01 (2)'!M152),ISERROR('MH01 (2)'!M152)),"",'MH01 (2)'!M152)</f>
        <v/>
      </c>
      <c r="N146" s="122" t="str">
        <f>IF(OR(ISBLANK('MH01 (2)'!N152),ISERROR('MH01 (2)'!N152)),"",'MH01 (2)'!N152)</f>
        <v/>
      </c>
      <c r="O146" s="122" t="str">
        <f>IF(OR(ISBLANK('MH01 (2)'!O152),ISERROR('MH01 (2)'!O152)),"",'MH01 (2)'!O152)</f>
        <v/>
      </c>
    </row>
    <row r="147" spans="1:15" ht="12.75" customHeight="1">
      <c r="A147" s="433">
        <f>IF(OR(ISBLANK('MH01 (2)'!A153),ISERROR('MH01 (2)'!A153)),"",'MH01 (2)'!A153)</f>
        <v>141</v>
      </c>
      <c r="B147" s="434" t="str">
        <f>IF(OR(ISBLANK('MH01 (2)'!B153),ISERROR('MH01 (2)'!B153)),"",'MH01 (2)'!B153)</f>
        <v/>
      </c>
      <c r="C147" s="122" t="str">
        <f>IF(OR(ISBLANK('MH01 (2)'!C153),ISERROR('MH01 (2)'!C153)),"",'MH01 (2)'!C153)</f>
        <v/>
      </c>
      <c r="D147" s="392" t="str">
        <f>'MH01'!C148</f>
        <v/>
      </c>
      <c r="E147" s="392" t="str">
        <f>'MH01'!D148</f>
        <v/>
      </c>
      <c r="F147" s="122" t="str">
        <f>IF(OR(ISBLANK('MH01 (2)'!F153),ISERROR('MH01 (2)'!F153)),"",'MH01 (2)'!F153)</f>
        <v/>
      </c>
      <c r="G147" s="435" t="str">
        <f>IF(OR(ISBLANK('MH01 (2)'!G153),ISERROR('MH01 (2)'!G153)),"",'MH01 (2)'!G153)</f>
        <v/>
      </c>
      <c r="H147" s="122" t="str">
        <f>IF(OR(ISBLANK('MH01 (2)'!H153),ISERROR('MH01 (2)'!H153)),"",'MH01 (2)'!H153)</f>
        <v/>
      </c>
      <c r="I147" s="122" t="str">
        <f>IF(OR(ISBLANK('MH01 (2)'!I153),ISERROR('MH01 (2)'!I153)),"",'MH01 (2)'!I153)</f>
        <v/>
      </c>
      <c r="J147" s="146" t="str">
        <f>IF(OR(ISBLANK('MH01 (2)'!J153),ISERROR('MH01 (2)'!J153)),"",'MH01 (2)'!J153)</f>
        <v/>
      </c>
      <c r="K147" s="122" t="str">
        <f>IF(OR(ISBLANK('MH01 (2)'!K153),ISERROR('MH01 (2)'!K153)),"",'MH01 (2)'!K153)</f>
        <v/>
      </c>
      <c r="L147" s="122" t="str">
        <f>IF(OR(ISBLANK('MH01 (2)'!L153),ISERROR('MH01 (2)'!L153)),"",'MH01 (2)'!L153)</f>
        <v/>
      </c>
      <c r="M147" s="122" t="str">
        <f>IF(OR(ISBLANK('MH01 (2)'!M153),ISERROR('MH01 (2)'!M153)),"",'MH01 (2)'!M153)</f>
        <v/>
      </c>
      <c r="N147" s="122" t="str">
        <f>IF(OR(ISBLANK('MH01 (2)'!N153),ISERROR('MH01 (2)'!N153)),"",'MH01 (2)'!N153)</f>
        <v/>
      </c>
      <c r="O147" s="122" t="str">
        <f>IF(OR(ISBLANK('MH01 (2)'!O153),ISERROR('MH01 (2)'!O153)),"",'MH01 (2)'!O153)</f>
        <v/>
      </c>
    </row>
    <row r="148" spans="1:15" ht="12.75" customHeight="1">
      <c r="A148" s="433">
        <f>IF(OR(ISBLANK('MH01 (2)'!A154),ISERROR('MH01 (2)'!A154)),"",'MH01 (2)'!A154)</f>
        <v>142</v>
      </c>
      <c r="B148" s="434" t="str">
        <f>IF(OR(ISBLANK('MH01 (2)'!B154),ISERROR('MH01 (2)'!B154)),"",'MH01 (2)'!B154)</f>
        <v/>
      </c>
      <c r="C148" s="122" t="str">
        <f>IF(OR(ISBLANK('MH01 (2)'!C154),ISERROR('MH01 (2)'!C154)),"",'MH01 (2)'!C154)</f>
        <v/>
      </c>
      <c r="D148" s="392" t="str">
        <f>'MH01'!C149</f>
        <v/>
      </c>
      <c r="E148" s="392" t="str">
        <f>'MH01'!D149</f>
        <v/>
      </c>
      <c r="F148" s="122" t="str">
        <f>IF(OR(ISBLANK('MH01 (2)'!F154),ISERROR('MH01 (2)'!F154)),"",'MH01 (2)'!F154)</f>
        <v/>
      </c>
      <c r="G148" s="435" t="str">
        <f>IF(OR(ISBLANK('MH01 (2)'!G154),ISERROR('MH01 (2)'!G154)),"",'MH01 (2)'!G154)</f>
        <v/>
      </c>
      <c r="H148" s="122" t="str">
        <f>IF(OR(ISBLANK('MH01 (2)'!H154),ISERROR('MH01 (2)'!H154)),"",'MH01 (2)'!H154)</f>
        <v/>
      </c>
      <c r="I148" s="122" t="str">
        <f>IF(OR(ISBLANK('MH01 (2)'!I154),ISERROR('MH01 (2)'!I154)),"",'MH01 (2)'!I154)</f>
        <v/>
      </c>
      <c r="J148" s="146" t="str">
        <f>IF(OR(ISBLANK('MH01 (2)'!J154),ISERROR('MH01 (2)'!J154)),"",'MH01 (2)'!J154)</f>
        <v/>
      </c>
      <c r="K148" s="122" t="str">
        <f>IF(OR(ISBLANK('MH01 (2)'!K154),ISERROR('MH01 (2)'!K154)),"",'MH01 (2)'!K154)</f>
        <v/>
      </c>
      <c r="L148" s="122" t="str">
        <f>IF(OR(ISBLANK('MH01 (2)'!L154),ISERROR('MH01 (2)'!L154)),"",'MH01 (2)'!L154)</f>
        <v/>
      </c>
      <c r="M148" s="122" t="str">
        <f>IF(OR(ISBLANK('MH01 (2)'!M154),ISERROR('MH01 (2)'!M154)),"",'MH01 (2)'!M154)</f>
        <v/>
      </c>
      <c r="N148" s="122" t="str">
        <f>IF(OR(ISBLANK('MH01 (2)'!N154),ISERROR('MH01 (2)'!N154)),"",'MH01 (2)'!N154)</f>
        <v/>
      </c>
      <c r="O148" s="122" t="str">
        <f>IF(OR(ISBLANK('MH01 (2)'!O154),ISERROR('MH01 (2)'!O154)),"",'MH01 (2)'!O154)</f>
        <v/>
      </c>
    </row>
    <row r="149" spans="1:15" ht="12.75" customHeight="1">
      <c r="A149" s="433">
        <f>IF(OR(ISBLANK('MH01 (2)'!A155),ISERROR('MH01 (2)'!A155)),"",'MH01 (2)'!A155)</f>
        <v>143</v>
      </c>
      <c r="B149" s="434" t="str">
        <f>IF(OR(ISBLANK('MH01 (2)'!B155),ISERROR('MH01 (2)'!B155)),"",'MH01 (2)'!B155)</f>
        <v/>
      </c>
      <c r="C149" s="122" t="str">
        <f>IF(OR(ISBLANK('MH01 (2)'!C155),ISERROR('MH01 (2)'!C155)),"",'MH01 (2)'!C155)</f>
        <v/>
      </c>
      <c r="D149" s="392" t="str">
        <f>'MH01'!C150</f>
        <v/>
      </c>
      <c r="E149" s="392" t="str">
        <f>'MH01'!D150</f>
        <v/>
      </c>
      <c r="F149" s="122" t="str">
        <f>IF(OR(ISBLANK('MH01 (2)'!F155),ISERROR('MH01 (2)'!F155)),"",'MH01 (2)'!F155)</f>
        <v/>
      </c>
      <c r="G149" s="435" t="str">
        <f>IF(OR(ISBLANK('MH01 (2)'!G155),ISERROR('MH01 (2)'!G155)),"",'MH01 (2)'!G155)</f>
        <v/>
      </c>
      <c r="H149" s="122" t="str">
        <f>IF(OR(ISBLANK('MH01 (2)'!H155),ISERROR('MH01 (2)'!H155)),"",'MH01 (2)'!H155)</f>
        <v/>
      </c>
      <c r="I149" s="122" t="str">
        <f>IF(OR(ISBLANK('MH01 (2)'!I155),ISERROR('MH01 (2)'!I155)),"",'MH01 (2)'!I155)</f>
        <v/>
      </c>
      <c r="J149" s="146" t="str">
        <f>IF(OR(ISBLANK('MH01 (2)'!J155),ISERROR('MH01 (2)'!J155)),"",'MH01 (2)'!J155)</f>
        <v/>
      </c>
      <c r="K149" s="122" t="str">
        <f>IF(OR(ISBLANK('MH01 (2)'!K155),ISERROR('MH01 (2)'!K155)),"",'MH01 (2)'!K155)</f>
        <v/>
      </c>
      <c r="L149" s="122" t="str">
        <f>IF(OR(ISBLANK('MH01 (2)'!L155),ISERROR('MH01 (2)'!L155)),"",'MH01 (2)'!L155)</f>
        <v/>
      </c>
      <c r="M149" s="122" t="str">
        <f>IF(OR(ISBLANK('MH01 (2)'!M155),ISERROR('MH01 (2)'!M155)),"",'MH01 (2)'!M155)</f>
        <v/>
      </c>
      <c r="N149" s="122" t="str">
        <f>IF(OR(ISBLANK('MH01 (2)'!N155),ISERROR('MH01 (2)'!N155)),"",'MH01 (2)'!N155)</f>
        <v/>
      </c>
      <c r="O149" s="122" t="str">
        <f>IF(OR(ISBLANK('MH01 (2)'!O155),ISERROR('MH01 (2)'!O155)),"",'MH01 (2)'!O155)</f>
        <v/>
      </c>
    </row>
    <row r="150" spans="1:15" ht="12.75" customHeight="1">
      <c r="A150" s="433">
        <f>IF(OR(ISBLANK('MH01 (2)'!A156),ISERROR('MH01 (2)'!A156)),"",'MH01 (2)'!A156)</f>
        <v>144</v>
      </c>
      <c r="B150" s="434" t="str">
        <f>IF(OR(ISBLANK('MH01 (2)'!B156),ISERROR('MH01 (2)'!B156)),"",'MH01 (2)'!B156)</f>
        <v/>
      </c>
      <c r="C150" s="122" t="str">
        <f>IF(OR(ISBLANK('MH01 (2)'!C156),ISERROR('MH01 (2)'!C156)),"",'MH01 (2)'!C156)</f>
        <v/>
      </c>
      <c r="D150" s="392" t="str">
        <f>'MH01'!C151</f>
        <v/>
      </c>
      <c r="E150" s="392" t="str">
        <f>'MH01'!D151</f>
        <v/>
      </c>
      <c r="F150" s="122" t="str">
        <f>IF(OR(ISBLANK('MH01 (2)'!F156),ISERROR('MH01 (2)'!F156)),"",'MH01 (2)'!F156)</f>
        <v/>
      </c>
      <c r="G150" s="435" t="str">
        <f>IF(OR(ISBLANK('MH01 (2)'!G156),ISERROR('MH01 (2)'!G156)),"",'MH01 (2)'!G156)</f>
        <v/>
      </c>
      <c r="H150" s="122" t="str">
        <f>IF(OR(ISBLANK('MH01 (2)'!H156),ISERROR('MH01 (2)'!H156)),"",'MH01 (2)'!H156)</f>
        <v/>
      </c>
      <c r="I150" s="122" t="str">
        <f>IF(OR(ISBLANK('MH01 (2)'!I156),ISERROR('MH01 (2)'!I156)),"",'MH01 (2)'!I156)</f>
        <v/>
      </c>
      <c r="J150" s="146" t="str">
        <f>IF(OR(ISBLANK('MH01 (2)'!J156),ISERROR('MH01 (2)'!J156)),"",'MH01 (2)'!J156)</f>
        <v/>
      </c>
      <c r="K150" s="122" t="str">
        <f>IF(OR(ISBLANK('MH01 (2)'!K156),ISERROR('MH01 (2)'!K156)),"",'MH01 (2)'!K156)</f>
        <v/>
      </c>
      <c r="L150" s="122" t="str">
        <f>IF(OR(ISBLANK('MH01 (2)'!L156),ISERROR('MH01 (2)'!L156)),"",'MH01 (2)'!L156)</f>
        <v/>
      </c>
      <c r="M150" s="122" t="str">
        <f>IF(OR(ISBLANK('MH01 (2)'!M156),ISERROR('MH01 (2)'!M156)),"",'MH01 (2)'!M156)</f>
        <v/>
      </c>
      <c r="N150" s="122" t="str">
        <f>IF(OR(ISBLANK('MH01 (2)'!N156),ISERROR('MH01 (2)'!N156)),"",'MH01 (2)'!N156)</f>
        <v/>
      </c>
      <c r="O150" s="122" t="str">
        <f>IF(OR(ISBLANK('MH01 (2)'!O156),ISERROR('MH01 (2)'!O156)),"",'MH01 (2)'!O156)</f>
        <v/>
      </c>
    </row>
    <row r="151" spans="1:15" ht="12.75" customHeight="1">
      <c r="A151" s="433">
        <f>IF(OR(ISBLANK('MH01 (2)'!A157),ISERROR('MH01 (2)'!A157)),"",'MH01 (2)'!A157)</f>
        <v>145</v>
      </c>
      <c r="B151" s="434" t="str">
        <f>IF(OR(ISBLANK('MH01 (2)'!B157),ISERROR('MH01 (2)'!B157)),"",'MH01 (2)'!B157)</f>
        <v/>
      </c>
      <c r="C151" s="122" t="str">
        <f>IF(OR(ISBLANK('MH01 (2)'!C157),ISERROR('MH01 (2)'!C157)),"",'MH01 (2)'!C157)</f>
        <v/>
      </c>
      <c r="D151" s="392" t="str">
        <f>'MH01'!C152</f>
        <v/>
      </c>
      <c r="E151" s="392" t="str">
        <f>'MH01'!D152</f>
        <v/>
      </c>
      <c r="F151" s="122" t="str">
        <f>IF(OR(ISBLANK('MH01 (2)'!F157),ISERROR('MH01 (2)'!F157)),"",'MH01 (2)'!F157)</f>
        <v/>
      </c>
      <c r="G151" s="435" t="str">
        <f>IF(OR(ISBLANK('MH01 (2)'!G157),ISERROR('MH01 (2)'!G157)),"",'MH01 (2)'!G157)</f>
        <v/>
      </c>
      <c r="H151" s="122" t="str">
        <f>IF(OR(ISBLANK('MH01 (2)'!H157),ISERROR('MH01 (2)'!H157)),"",'MH01 (2)'!H157)</f>
        <v/>
      </c>
      <c r="I151" s="122" t="str">
        <f>IF(OR(ISBLANK('MH01 (2)'!I157),ISERROR('MH01 (2)'!I157)),"",'MH01 (2)'!I157)</f>
        <v/>
      </c>
      <c r="J151" s="146" t="str">
        <f>IF(OR(ISBLANK('MH01 (2)'!J157),ISERROR('MH01 (2)'!J157)),"",'MH01 (2)'!J157)</f>
        <v/>
      </c>
      <c r="K151" s="122" t="str">
        <f>IF(OR(ISBLANK('MH01 (2)'!K157),ISERROR('MH01 (2)'!K157)),"",'MH01 (2)'!K157)</f>
        <v/>
      </c>
      <c r="L151" s="122" t="str">
        <f>IF(OR(ISBLANK('MH01 (2)'!L157),ISERROR('MH01 (2)'!L157)),"",'MH01 (2)'!L157)</f>
        <v/>
      </c>
      <c r="M151" s="122" t="str">
        <f>IF(OR(ISBLANK('MH01 (2)'!M157),ISERROR('MH01 (2)'!M157)),"",'MH01 (2)'!M157)</f>
        <v/>
      </c>
      <c r="N151" s="122" t="str">
        <f>IF(OR(ISBLANK('MH01 (2)'!N157),ISERROR('MH01 (2)'!N157)),"",'MH01 (2)'!N157)</f>
        <v/>
      </c>
      <c r="O151" s="122" t="str">
        <f>IF(OR(ISBLANK('MH01 (2)'!O157),ISERROR('MH01 (2)'!O157)),"",'MH01 (2)'!O157)</f>
        <v/>
      </c>
    </row>
    <row r="152" spans="1:15" ht="12.75" customHeight="1">
      <c r="A152" s="433">
        <f>IF(OR(ISBLANK('MH01 (2)'!A158),ISERROR('MH01 (2)'!A158)),"",'MH01 (2)'!A158)</f>
        <v>146</v>
      </c>
      <c r="B152" s="434" t="str">
        <f>IF(OR(ISBLANK('MH01 (2)'!B158),ISERROR('MH01 (2)'!B158)),"",'MH01 (2)'!B158)</f>
        <v/>
      </c>
      <c r="C152" s="122" t="str">
        <f>IF(OR(ISBLANK('MH01 (2)'!C158),ISERROR('MH01 (2)'!C158)),"",'MH01 (2)'!C158)</f>
        <v/>
      </c>
      <c r="D152" s="392" t="str">
        <f>'MH01'!C153</f>
        <v/>
      </c>
      <c r="E152" s="392" t="str">
        <f>'MH01'!D153</f>
        <v/>
      </c>
      <c r="F152" s="122" t="str">
        <f>IF(OR(ISBLANK('MH01 (2)'!F158),ISERROR('MH01 (2)'!F158)),"",'MH01 (2)'!F158)</f>
        <v/>
      </c>
      <c r="G152" s="435" t="str">
        <f>IF(OR(ISBLANK('MH01 (2)'!G158),ISERROR('MH01 (2)'!G158)),"",'MH01 (2)'!G158)</f>
        <v/>
      </c>
      <c r="H152" s="122" t="str">
        <f>IF(OR(ISBLANK('MH01 (2)'!H158),ISERROR('MH01 (2)'!H158)),"",'MH01 (2)'!H158)</f>
        <v/>
      </c>
      <c r="I152" s="122" t="str">
        <f>IF(OR(ISBLANK('MH01 (2)'!I158),ISERROR('MH01 (2)'!I158)),"",'MH01 (2)'!I158)</f>
        <v/>
      </c>
      <c r="J152" s="146" t="str">
        <f>IF(OR(ISBLANK('MH01 (2)'!J158),ISERROR('MH01 (2)'!J158)),"",'MH01 (2)'!J158)</f>
        <v/>
      </c>
      <c r="K152" s="122" t="str">
        <f>IF(OR(ISBLANK('MH01 (2)'!K158),ISERROR('MH01 (2)'!K158)),"",'MH01 (2)'!K158)</f>
        <v/>
      </c>
      <c r="L152" s="122" t="str">
        <f>IF(OR(ISBLANK('MH01 (2)'!L158),ISERROR('MH01 (2)'!L158)),"",'MH01 (2)'!L158)</f>
        <v/>
      </c>
      <c r="M152" s="122" t="str">
        <f>IF(OR(ISBLANK('MH01 (2)'!M158),ISERROR('MH01 (2)'!M158)),"",'MH01 (2)'!M158)</f>
        <v/>
      </c>
      <c r="N152" s="122" t="str">
        <f>IF(OR(ISBLANK('MH01 (2)'!N158),ISERROR('MH01 (2)'!N158)),"",'MH01 (2)'!N158)</f>
        <v/>
      </c>
      <c r="O152" s="122" t="str">
        <f>IF(OR(ISBLANK('MH01 (2)'!O158),ISERROR('MH01 (2)'!O158)),"",'MH01 (2)'!O158)</f>
        <v/>
      </c>
    </row>
    <row r="153" spans="1:15" ht="12.75" customHeight="1">
      <c r="A153" s="433">
        <f>IF(OR(ISBLANK('MH01 (2)'!A159),ISERROR('MH01 (2)'!A159)),"",'MH01 (2)'!A159)</f>
        <v>147</v>
      </c>
      <c r="B153" s="434" t="str">
        <f>IF(OR(ISBLANK('MH01 (2)'!B159),ISERROR('MH01 (2)'!B159)),"",'MH01 (2)'!B159)</f>
        <v/>
      </c>
      <c r="C153" s="122" t="str">
        <f>IF(OR(ISBLANK('MH01 (2)'!C159),ISERROR('MH01 (2)'!C159)),"",'MH01 (2)'!C159)</f>
        <v/>
      </c>
      <c r="D153" s="392" t="str">
        <f>'MH01'!C154</f>
        <v/>
      </c>
      <c r="E153" s="392" t="str">
        <f>'MH01'!D154</f>
        <v/>
      </c>
      <c r="F153" s="122" t="str">
        <f>IF(OR(ISBLANK('MH01 (2)'!F159),ISERROR('MH01 (2)'!F159)),"",'MH01 (2)'!F159)</f>
        <v/>
      </c>
      <c r="G153" s="435" t="str">
        <f>IF(OR(ISBLANK('MH01 (2)'!G159),ISERROR('MH01 (2)'!G159)),"",'MH01 (2)'!G159)</f>
        <v/>
      </c>
      <c r="H153" s="122" t="str">
        <f>IF(OR(ISBLANK('MH01 (2)'!H159),ISERROR('MH01 (2)'!H159)),"",'MH01 (2)'!H159)</f>
        <v/>
      </c>
      <c r="I153" s="122" t="str">
        <f>IF(OR(ISBLANK('MH01 (2)'!I159),ISERROR('MH01 (2)'!I159)),"",'MH01 (2)'!I159)</f>
        <v/>
      </c>
      <c r="J153" s="146" t="str">
        <f>IF(OR(ISBLANK('MH01 (2)'!J159),ISERROR('MH01 (2)'!J159)),"",'MH01 (2)'!J159)</f>
        <v/>
      </c>
      <c r="K153" s="122" t="str">
        <f>IF(OR(ISBLANK('MH01 (2)'!K159),ISERROR('MH01 (2)'!K159)),"",'MH01 (2)'!K159)</f>
        <v/>
      </c>
      <c r="L153" s="122" t="str">
        <f>IF(OR(ISBLANK('MH01 (2)'!L159),ISERROR('MH01 (2)'!L159)),"",'MH01 (2)'!L159)</f>
        <v/>
      </c>
      <c r="M153" s="122" t="str">
        <f>IF(OR(ISBLANK('MH01 (2)'!M159),ISERROR('MH01 (2)'!M159)),"",'MH01 (2)'!M159)</f>
        <v/>
      </c>
      <c r="N153" s="122" t="str">
        <f>IF(OR(ISBLANK('MH01 (2)'!N159),ISERROR('MH01 (2)'!N159)),"",'MH01 (2)'!N159)</f>
        <v/>
      </c>
      <c r="O153" s="122" t="str">
        <f>IF(OR(ISBLANK('MH01 (2)'!O159),ISERROR('MH01 (2)'!O159)),"",'MH01 (2)'!O159)</f>
        <v/>
      </c>
    </row>
    <row r="154" spans="1:15" ht="12.75" customHeight="1">
      <c r="A154" s="433">
        <f>IF(OR(ISBLANK('MH01 (2)'!A160),ISERROR('MH01 (2)'!A160)),"",'MH01 (2)'!A160)</f>
        <v>148</v>
      </c>
      <c r="B154" s="434" t="str">
        <f>IF(OR(ISBLANK('MH01 (2)'!B160),ISERROR('MH01 (2)'!B160)),"",'MH01 (2)'!B160)</f>
        <v/>
      </c>
      <c r="C154" s="122" t="str">
        <f>IF(OR(ISBLANK('MH01 (2)'!C160),ISERROR('MH01 (2)'!C160)),"",'MH01 (2)'!C160)</f>
        <v/>
      </c>
      <c r="D154" s="392" t="str">
        <f>'MH01'!C155</f>
        <v/>
      </c>
      <c r="E154" s="392" t="str">
        <f>'MH01'!D155</f>
        <v/>
      </c>
      <c r="F154" s="122" t="str">
        <f>IF(OR(ISBLANK('MH01 (2)'!F160),ISERROR('MH01 (2)'!F160)),"",'MH01 (2)'!F160)</f>
        <v/>
      </c>
      <c r="G154" s="435" t="str">
        <f>IF(OR(ISBLANK('MH01 (2)'!G160),ISERROR('MH01 (2)'!G160)),"",'MH01 (2)'!G160)</f>
        <v/>
      </c>
      <c r="H154" s="122" t="str">
        <f>IF(OR(ISBLANK('MH01 (2)'!H160),ISERROR('MH01 (2)'!H160)),"",'MH01 (2)'!H160)</f>
        <v/>
      </c>
      <c r="I154" s="122" t="str">
        <f>IF(OR(ISBLANK('MH01 (2)'!I160),ISERROR('MH01 (2)'!I160)),"",'MH01 (2)'!I160)</f>
        <v/>
      </c>
      <c r="J154" s="146" t="str">
        <f>IF(OR(ISBLANK('MH01 (2)'!J160),ISERROR('MH01 (2)'!J160)),"",'MH01 (2)'!J160)</f>
        <v/>
      </c>
      <c r="K154" s="122" t="str">
        <f>IF(OR(ISBLANK('MH01 (2)'!K160),ISERROR('MH01 (2)'!K160)),"",'MH01 (2)'!K160)</f>
        <v/>
      </c>
      <c r="L154" s="122" t="str">
        <f>IF(OR(ISBLANK('MH01 (2)'!L160),ISERROR('MH01 (2)'!L160)),"",'MH01 (2)'!L160)</f>
        <v/>
      </c>
      <c r="M154" s="122" t="str">
        <f>IF(OR(ISBLANK('MH01 (2)'!M160),ISERROR('MH01 (2)'!M160)),"",'MH01 (2)'!M160)</f>
        <v/>
      </c>
      <c r="N154" s="122" t="str">
        <f>IF(OR(ISBLANK('MH01 (2)'!N160),ISERROR('MH01 (2)'!N160)),"",'MH01 (2)'!N160)</f>
        <v/>
      </c>
      <c r="O154" s="122" t="str">
        <f>IF(OR(ISBLANK('MH01 (2)'!O160),ISERROR('MH01 (2)'!O160)),"",'MH01 (2)'!O160)</f>
        <v/>
      </c>
    </row>
    <row r="155" spans="1:15" ht="12.75" customHeight="1">
      <c r="A155" s="433">
        <f>IF(OR(ISBLANK('MH01 (2)'!A161),ISERROR('MH01 (2)'!A161)),"",'MH01 (2)'!A161)</f>
        <v>149</v>
      </c>
      <c r="B155" s="434" t="str">
        <f>IF(OR(ISBLANK('MH01 (2)'!B161),ISERROR('MH01 (2)'!B161)),"",'MH01 (2)'!B161)</f>
        <v/>
      </c>
      <c r="C155" s="122" t="str">
        <f>IF(OR(ISBLANK('MH01 (2)'!C161),ISERROR('MH01 (2)'!C161)),"",'MH01 (2)'!C161)</f>
        <v/>
      </c>
      <c r="D155" s="392" t="str">
        <f>'MH01'!C156</f>
        <v/>
      </c>
      <c r="E155" s="392" t="str">
        <f>'MH01'!D156</f>
        <v/>
      </c>
      <c r="F155" s="122" t="str">
        <f>IF(OR(ISBLANK('MH01 (2)'!F161),ISERROR('MH01 (2)'!F161)),"",'MH01 (2)'!F161)</f>
        <v/>
      </c>
      <c r="G155" s="435" t="str">
        <f>IF(OR(ISBLANK('MH01 (2)'!G161),ISERROR('MH01 (2)'!G161)),"",'MH01 (2)'!G161)</f>
        <v/>
      </c>
      <c r="H155" s="122" t="str">
        <f>IF(OR(ISBLANK('MH01 (2)'!H161),ISERROR('MH01 (2)'!H161)),"",'MH01 (2)'!H161)</f>
        <v/>
      </c>
      <c r="I155" s="122" t="str">
        <f>IF(OR(ISBLANK('MH01 (2)'!I161),ISERROR('MH01 (2)'!I161)),"",'MH01 (2)'!I161)</f>
        <v/>
      </c>
      <c r="J155" s="146" t="str">
        <f>IF(OR(ISBLANK('MH01 (2)'!J161),ISERROR('MH01 (2)'!J161)),"",'MH01 (2)'!J161)</f>
        <v/>
      </c>
      <c r="K155" s="122" t="str">
        <f>IF(OR(ISBLANK('MH01 (2)'!K161),ISERROR('MH01 (2)'!K161)),"",'MH01 (2)'!K161)</f>
        <v/>
      </c>
      <c r="L155" s="122" t="str">
        <f>IF(OR(ISBLANK('MH01 (2)'!L161),ISERROR('MH01 (2)'!L161)),"",'MH01 (2)'!L161)</f>
        <v/>
      </c>
      <c r="M155" s="122" t="str">
        <f>IF(OR(ISBLANK('MH01 (2)'!M161),ISERROR('MH01 (2)'!M161)),"",'MH01 (2)'!M161)</f>
        <v/>
      </c>
      <c r="N155" s="122" t="str">
        <f>IF(OR(ISBLANK('MH01 (2)'!N161),ISERROR('MH01 (2)'!N161)),"",'MH01 (2)'!N161)</f>
        <v/>
      </c>
      <c r="O155" s="122" t="str">
        <f>IF(OR(ISBLANK('MH01 (2)'!O161),ISERROR('MH01 (2)'!O161)),"",'MH01 (2)'!O161)</f>
        <v/>
      </c>
    </row>
    <row r="156" spans="1:15" s="160" customFormat="1" ht="12.75" customHeight="1">
      <c r="A156" s="470">
        <f>IF(OR(ISBLANK('MH01 (2)'!A162),ISERROR('MH01 (2)'!A162)),"",'MH01 (2)'!A162)</f>
        <v>150</v>
      </c>
      <c r="B156" s="430" t="str">
        <f>IF(OR(ISBLANK('MH01 (2)'!B162),ISERROR('MH01 (2)'!B162)),"",'MH01 (2)'!B162)</f>
        <v/>
      </c>
      <c r="C156" s="160" t="str">
        <f>IF(OR(ISBLANK('MH01 (2)'!C162),ISERROR('MH01 (2)'!C162)),"",'MH01 (2)'!C162)</f>
        <v/>
      </c>
      <c r="D156" s="393" t="str">
        <f>'MH01'!C157</f>
        <v/>
      </c>
      <c r="E156" s="393" t="str">
        <f>'MH01'!D157</f>
        <v/>
      </c>
      <c r="F156" s="160" t="str">
        <f>IF(OR(ISBLANK('MH01 (2)'!F162),ISERROR('MH01 (2)'!F162)),"",'MH01 (2)'!F162)</f>
        <v/>
      </c>
      <c r="G156" s="471" t="str">
        <f>IF(OR(ISBLANK('MH01 (2)'!G162),ISERROR('MH01 (2)'!G162)),"",'MH01 (2)'!G162)</f>
        <v/>
      </c>
      <c r="H156" s="160" t="str">
        <f>IF(OR(ISBLANK('MH01 (2)'!H162),ISERROR('MH01 (2)'!H162)),"",'MH01 (2)'!H162)</f>
        <v/>
      </c>
      <c r="I156" s="160" t="str">
        <f>IF(OR(ISBLANK('MH01 (2)'!I162),ISERROR('MH01 (2)'!I162)),"",'MH01 (2)'!I162)</f>
        <v/>
      </c>
      <c r="J156" s="160" t="str">
        <f>IF(OR(ISBLANK('MH01 (2)'!J162),ISERROR('MH01 (2)'!J162)),"",'MH01 (2)'!J162)</f>
        <v/>
      </c>
      <c r="K156" s="160" t="str">
        <f>IF(OR(ISBLANK('MH01 (2)'!K162),ISERROR('MH01 (2)'!K162)),"",'MH01 (2)'!K162)</f>
        <v/>
      </c>
      <c r="L156" s="160" t="str">
        <f>IF(OR(ISBLANK('MH01 (2)'!L162),ISERROR('MH01 (2)'!L162)),"",'MH01 (2)'!L162)</f>
        <v/>
      </c>
      <c r="M156" s="160" t="str">
        <f>IF(OR(ISBLANK('MH01 (2)'!M162),ISERROR('MH01 (2)'!M162)),"",'MH01 (2)'!M162)</f>
        <v/>
      </c>
      <c r="N156" s="160" t="str">
        <f>IF(OR(ISBLANK('MH01 (2)'!N162),ISERROR('MH01 (2)'!N162)),"",'MH01 (2)'!N162)</f>
        <v/>
      </c>
      <c r="O156" s="160" t="str">
        <f>IF(OR(ISBLANK('MH01 (2)'!O162),ISERROR('MH01 (2)'!O162)),"",'MH01 (2)'!O162)</f>
        <v/>
      </c>
    </row>
    <row r="157" spans="1:15" ht="12.75" customHeight="1">
      <c r="A157" s="472" t="str">
        <f>IF(OR(ISBLANK('MH01 (2)'!#REF!),ISERROR('MH01 (2)'!#REF!)),"",'MH01 (2)'!#REF!)</f>
        <v/>
      </c>
      <c r="B157" s="473" t="str">
        <f>IF(OR(ISBLANK('MH01 (2)'!#REF!),ISERROR('MH01 (2)'!#REF!)),"",'MH01 (2)'!#REF!)</f>
        <v/>
      </c>
      <c r="C157" s="474" t="str">
        <f>IF(OR(ISBLANK('MH01 (2)'!#REF!),ISERROR('MH01 (2)'!#REF!)),"",'MH01 (2)'!#REF!)</f>
        <v/>
      </c>
      <c r="D157" s="394">
        <f>'MH01'!C158</f>
        <v>0</v>
      </c>
      <c r="E157" s="394">
        <f>'MH01'!D158</f>
        <v>0</v>
      </c>
      <c r="F157" s="474" t="str">
        <f>IF(OR(ISBLANK('MH01 (2)'!#REF!),ISERROR('MH01 (2)'!#REF!)),"",'MH01 (2)'!#REF!)</f>
        <v/>
      </c>
      <c r="G157" s="475" t="str">
        <f>IF(OR(ISBLANK('MH01 (2)'!#REF!),ISERROR('MH01 (2)'!#REF!)),"",'MH01 (2)'!#REF!)</f>
        <v/>
      </c>
      <c r="H157" s="122" t="str">
        <f>IF(OR(ISBLANK('MH01 (2)'!#REF!),ISERROR('MH01 (2)'!#REF!)),"",'MH01 (2)'!#REF!)</f>
        <v/>
      </c>
      <c r="I157" s="122" t="str">
        <f>IF(OR(ISBLANK('MH01 (2)'!#REF!),ISERROR('MH01 (2)'!#REF!)),"",'MH01 (2)'!#REF!)</f>
        <v/>
      </c>
      <c r="J157" s="146" t="str">
        <f>IF(OR(ISBLANK('MH01 (2)'!#REF!),ISERROR('MH01 (2)'!#REF!)),"",'MH01 (2)'!#REF!)</f>
        <v/>
      </c>
      <c r="K157" s="122" t="str">
        <f>IF(OR(ISBLANK('MH01 (2)'!#REF!),ISERROR('MH01 (2)'!#REF!)),"",'MH01 (2)'!#REF!)</f>
        <v/>
      </c>
      <c r="L157" s="122" t="str">
        <f>IF(OR(ISBLANK('MH01 (2)'!#REF!),ISERROR('MH01 (2)'!#REF!)),"",'MH01 (2)'!#REF!)</f>
        <v/>
      </c>
      <c r="M157" s="122" t="str">
        <f>IF(OR(ISBLANK('MH01 (2)'!#REF!),ISERROR('MH01 (2)'!#REF!)),"",'MH01 (2)'!#REF!)</f>
        <v/>
      </c>
      <c r="N157" s="122" t="str">
        <f>IF(OR(ISBLANK('MH01 (2)'!#REF!),ISERROR('MH01 (2)'!#REF!)),"",'MH01 (2)'!#REF!)</f>
        <v/>
      </c>
      <c r="O157" s="122" t="str">
        <f>IF(OR(ISBLANK('MH01 (2)'!#REF!),ISERROR('MH01 (2)'!#REF!)),"",'MH01 (2)'!#REF!)</f>
        <v/>
      </c>
    </row>
    <row r="158" spans="1:15" ht="12.75" customHeight="1">
      <c r="A158" s="472" t="str">
        <f>IF(OR(ISBLANK('MH01 (2)'!#REF!),ISERROR('MH01 (2)'!#REF!)),"",'MH01 (2)'!#REF!)</f>
        <v/>
      </c>
      <c r="B158" s="473" t="str">
        <f>IF(OR(ISBLANK('MH01 (2)'!#REF!),ISERROR('MH01 (2)'!#REF!)),"",'MH01 (2)'!#REF!)</f>
        <v/>
      </c>
      <c r="C158" s="474" t="str">
        <f>IF(OR(ISBLANK('MH01 (2)'!#REF!),ISERROR('MH01 (2)'!#REF!)),"",'MH01 (2)'!#REF!)</f>
        <v/>
      </c>
      <c r="D158" s="394">
        <f>'MH01'!C159</f>
        <v>652</v>
      </c>
      <c r="E158" s="394">
        <f>'MH01'!D159</f>
        <v>0</v>
      </c>
      <c r="F158" s="474" t="str">
        <f>IF(OR(ISBLANK('MH01 (2)'!#REF!),ISERROR('MH01 (2)'!#REF!)),"",'MH01 (2)'!#REF!)</f>
        <v/>
      </c>
      <c r="G158" s="475" t="str">
        <f>IF(OR(ISBLANK('MH01 (2)'!#REF!),ISERROR('MH01 (2)'!#REF!)),"",'MH01 (2)'!#REF!)</f>
        <v/>
      </c>
      <c r="H158" s="122" t="str">
        <f>IF(OR(ISBLANK('MH01 (2)'!#REF!),ISERROR('MH01 (2)'!#REF!)),"",'MH01 (2)'!#REF!)</f>
        <v/>
      </c>
      <c r="I158" s="122" t="str">
        <f>IF(OR(ISBLANK('MH01 (2)'!#REF!),ISERROR('MH01 (2)'!#REF!)),"",'MH01 (2)'!#REF!)</f>
        <v/>
      </c>
      <c r="J158" s="146" t="str">
        <f>IF(OR(ISBLANK('MH01 (2)'!#REF!),ISERROR('MH01 (2)'!#REF!)),"",'MH01 (2)'!#REF!)</f>
        <v/>
      </c>
      <c r="K158" s="122" t="str">
        <f>IF(OR(ISBLANK('MH01 (2)'!#REF!),ISERROR('MH01 (2)'!#REF!)),"",'MH01 (2)'!#REF!)</f>
        <v/>
      </c>
      <c r="L158" s="122" t="str">
        <f>IF(OR(ISBLANK('MH01 (2)'!#REF!),ISERROR('MH01 (2)'!#REF!)),"",'MH01 (2)'!#REF!)</f>
        <v/>
      </c>
      <c r="M158" s="122" t="str">
        <f>IF(OR(ISBLANK('MH01 (2)'!#REF!),ISERROR('MH01 (2)'!#REF!)),"",'MH01 (2)'!#REF!)</f>
        <v/>
      </c>
      <c r="N158" s="122" t="str">
        <f>IF(OR(ISBLANK('MH01 (2)'!#REF!),ISERROR('MH01 (2)'!#REF!)),"",'MH01 (2)'!#REF!)</f>
        <v/>
      </c>
      <c r="O158" s="122" t="str">
        <f>IF(OR(ISBLANK('MH01 (2)'!#REF!),ISERROR('MH01 (2)'!#REF!)),"",'MH01 (2)'!#REF!)</f>
        <v/>
      </c>
    </row>
  </sheetData>
  <sheetProtection algorithmName="SHA-512" hashValue="hpTEQyYdo4NB1djdCLvdGGYde0ozSIGnnepwSNE5w2IEwU9u6fYRvG5+s5Fk6A2JvxqTVdATh3mZHjb4vs/qUA==" saltValue="67ELcV8Sm7etS6y/Xx4BZQ==" spinCount="100000" sheet="1" objects="1" scenarios="1" formatCells="0" formatColumns="0"/>
  <mergeCells count="8">
    <mergeCell ref="G3:H3"/>
    <mergeCell ref="K21:N23"/>
    <mergeCell ref="C5:C6"/>
    <mergeCell ref="D5:D6"/>
    <mergeCell ref="E5:E6"/>
    <mergeCell ref="F5:F6"/>
    <mergeCell ref="G5:G6"/>
    <mergeCell ref="H5:H6"/>
  </mergeCells>
  <hyperlinks>
    <hyperlink ref="G3:H3" location="Descriptiva!A1" display="Descriptiva"/>
  </hyperlinks>
  <pageMargins left="0.75" right="0.75" top="1" bottom="1" header="0" footer="0"/>
  <pageSetup paperSize="9" orientation="portrait" horizontalDpi="1200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AK316"/>
  <sheetViews>
    <sheetView showGridLines="0" topLeftCell="D1" workbookViewId="0">
      <pane ySplit="4" topLeftCell="A5" activePane="bottomLeft" state="frozenSplit"/>
      <selection activeCell="D43" sqref="D43"/>
      <selection pane="bottomLeft" activeCell="N38" sqref="N38"/>
    </sheetView>
  </sheetViews>
  <sheetFormatPr baseColWidth="10" defaultRowHeight="12.75"/>
  <cols>
    <col min="1" max="2" width="7.140625" customWidth="1"/>
    <col min="3" max="3" width="12" style="12" customWidth="1"/>
    <col min="4" max="4" width="9.85546875" style="10" customWidth="1"/>
    <col min="5" max="5" width="11.42578125" style="34"/>
    <col min="6" max="7" width="10.7109375" style="34" customWidth="1"/>
    <col min="8" max="8" width="6.42578125" customWidth="1"/>
    <col min="9" max="9" width="12.42578125" customWidth="1"/>
    <col min="10" max="10" width="4.28515625" style="11" customWidth="1"/>
    <col min="11" max="11" width="12.85546875" customWidth="1"/>
    <col min="13" max="13" width="4.7109375" customWidth="1"/>
    <col min="14" max="14" width="11.7109375" customWidth="1"/>
    <col min="17" max="17" width="13.140625" bestFit="1" customWidth="1"/>
    <col min="18" max="18" width="6.7109375" customWidth="1"/>
    <col min="19" max="19" width="10.5703125" customWidth="1"/>
    <col min="20" max="20" width="8.42578125" customWidth="1"/>
    <col min="21" max="21" width="4" customWidth="1"/>
    <col min="22" max="22" width="8.5703125" style="13" customWidth="1"/>
    <col min="23" max="23" width="3.5703125" customWidth="1"/>
    <col min="24" max="24" width="11.42578125" style="13"/>
    <col min="25" max="25" width="8.5703125" style="13" customWidth="1"/>
    <col min="26" max="26" width="11.7109375" style="13" customWidth="1"/>
    <col min="27" max="29" width="8.5703125" style="13" customWidth="1"/>
    <col min="30" max="30" width="9.5703125" style="13" customWidth="1"/>
    <col min="31" max="32" width="10.7109375" style="13" customWidth="1"/>
    <col min="33" max="33" width="5.7109375" style="14" customWidth="1"/>
    <col min="34" max="37" width="11.42578125" style="13"/>
  </cols>
  <sheetData>
    <row r="1" spans="1:37" s="221" customFormat="1" ht="15.75">
      <c r="C1" s="222"/>
      <c r="D1" s="223"/>
      <c r="E1" s="224"/>
      <c r="F1" s="224"/>
      <c r="G1" s="224"/>
      <c r="J1" s="228" t="s">
        <v>1</v>
      </c>
      <c r="K1" s="233" t="s">
        <v>73</v>
      </c>
      <c r="L1" s="229"/>
      <c r="M1" s="230" t="s">
        <v>2</v>
      </c>
      <c r="N1" s="229"/>
      <c r="O1" s="229"/>
    </row>
    <row r="2" spans="1:37" s="224" customFormat="1" ht="15.75">
      <c r="C2" s="221" t="s">
        <v>0</v>
      </c>
      <c r="D2" s="225"/>
      <c r="E2" s="225"/>
      <c r="F2" s="225"/>
      <c r="G2" s="225"/>
      <c r="H2" s="225"/>
      <c r="J2" s="231"/>
      <c r="K2" s="232" t="s">
        <v>4</v>
      </c>
      <c r="L2" s="231"/>
      <c r="M2" s="230" t="s">
        <v>2</v>
      </c>
      <c r="N2" s="233"/>
      <c r="O2" s="233"/>
    </row>
    <row r="3" spans="1:37" s="226" customFormat="1" ht="15.75">
      <c r="C3" s="225" t="s">
        <v>3</v>
      </c>
      <c r="J3" s="231"/>
      <c r="K3" s="233" t="s">
        <v>5</v>
      </c>
      <c r="L3" s="231"/>
      <c r="M3" s="233"/>
      <c r="N3" s="233"/>
      <c r="O3" s="233"/>
    </row>
    <row r="4" spans="1:37" s="226" customFormat="1">
      <c r="C4" s="227"/>
      <c r="J4" s="231"/>
      <c r="K4" s="233"/>
      <c r="L4" s="231"/>
      <c r="M4" s="233"/>
      <c r="N4" s="233"/>
      <c r="O4" s="233"/>
    </row>
    <row r="5" spans="1:37" s="1" customFormat="1">
      <c r="C5" s="2"/>
      <c r="E5" s="3"/>
      <c r="F5" s="3"/>
      <c r="G5" s="3"/>
      <c r="J5" s="4"/>
      <c r="K5" s="5"/>
      <c r="L5" s="2"/>
      <c r="V5" s="6"/>
      <c r="X5" s="6"/>
      <c r="Y5" s="6"/>
      <c r="Z5" s="6"/>
      <c r="AA5" s="6"/>
      <c r="AB5" s="6"/>
      <c r="AC5" s="6"/>
      <c r="AD5" s="6"/>
      <c r="AE5" s="6"/>
      <c r="AF5" s="6"/>
      <c r="AG5" s="7"/>
      <c r="AH5" s="6"/>
      <c r="AI5" s="6"/>
      <c r="AJ5" s="6"/>
      <c r="AK5" s="6"/>
    </row>
    <row r="6" spans="1:37">
      <c r="C6" s="8" t="s">
        <v>6</v>
      </c>
      <c r="D6" s="9" t="s">
        <v>7</v>
      </c>
      <c r="E6" s="10" t="s">
        <v>8</v>
      </c>
      <c r="F6" s="10" t="s">
        <v>9</v>
      </c>
      <c r="G6" s="415" t="s">
        <v>199</v>
      </c>
      <c r="L6" s="12"/>
    </row>
    <row r="7" spans="1:37" ht="13.5" thickBot="1">
      <c r="A7" s="15"/>
      <c r="B7" s="15"/>
      <c r="C7" s="16" t="s">
        <v>10</v>
      </c>
      <c r="D7" s="17" t="s">
        <v>11</v>
      </c>
      <c r="E7" s="18" t="s">
        <v>12</v>
      </c>
      <c r="F7" s="18" t="s">
        <v>13</v>
      </c>
      <c r="G7" s="414">
        <f>SUM(G8:G157)</f>
        <v>0</v>
      </c>
      <c r="H7" s="19">
        <v>1</v>
      </c>
      <c r="I7" s="20" t="s">
        <v>14</v>
      </c>
      <c r="J7" s="21"/>
      <c r="K7" s="22"/>
      <c r="L7" s="23"/>
      <c r="M7" s="20"/>
      <c r="N7" s="23"/>
      <c r="O7" s="24"/>
      <c r="P7" s="25">
        <v>4</v>
      </c>
      <c r="Q7" s="20" t="s">
        <v>15</v>
      </c>
      <c r="R7" s="21"/>
      <c r="S7" s="23"/>
      <c r="T7" s="23"/>
      <c r="U7" s="23"/>
      <c r="V7" s="23"/>
      <c r="W7" s="23"/>
      <c r="X7" s="26"/>
      <c r="Y7" s="26"/>
      <c r="Z7" s="26"/>
      <c r="AA7" s="26"/>
      <c r="AB7" s="26"/>
      <c r="AC7" s="26"/>
      <c r="AD7" s="26"/>
      <c r="AE7" s="26"/>
      <c r="AF7" s="62"/>
    </row>
    <row r="8" spans="1:37">
      <c r="A8" s="27">
        <v>1</v>
      </c>
      <c r="B8" s="27">
        <f>IF(ISNUMBER(Descriptiva!C5),1,"")</f>
        <v>1</v>
      </c>
      <c r="C8" s="217">
        <f>IF(ISNUMBER(Descriptiva!C5),Descriptiva!C5,"")</f>
        <v>31.6</v>
      </c>
      <c r="D8" s="28">
        <f t="shared" ref="D8:D71" si="0">IF(ISNUMBER(B8),SMALL($C$8:$C$157,B8),"")</f>
        <v>20.399999999999999</v>
      </c>
      <c r="E8" s="29">
        <f>IF(ISNUMBER(C8),C8^2,"")</f>
        <v>998.56000000000006</v>
      </c>
      <c r="F8" s="30">
        <f>IF(ISNUMBER(C8),IF(C8&gt;0,LN(C8),""),"")</f>
        <v>3.4531571205928664</v>
      </c>
      <c r="G8" s="30">
        <f>IF(ISNUMBER(C8),IF(C8&lt;=0,1,0),0)</f>
        <v>0</v>
      </c>
      <c r="H8" s="12"/>
      <c r="I8" s="31" t="s">
        <v>16</v>
      </c>
      <c r="J8" s="32" t="s">
        <v>17</v>
      </c>
      <c r="K8" s="33">
        <f>A159</f>
        <v>22</v>
      </c>
      <c r="L8" s="34"/>
      <c r="M8" s="35" t="s">
        <v>18</v>
      </c>
      <c r="N8" s="34"/>
      <c r="P8" s="36"/>
      <c r="Q8" s="35" t="s">
        <v>19</v>
      </c>
      <c r="R8" s="11"/>
      <c r="V8"/>
      <c r="X8" s="37" t="s">
        <v>20</v>
      </c>
    </row>
    <row r="9" spans="1:37">
      <c r="A9" s="27">
        <v>2</v>
      </c>
      <c r="B9" s="27">
        <f>IF(ISNUMBER(Descriptiva!C6),B8+1,"")</f>
        <v>2</v>
      </c>
      <c r="C9" s="217">
        <f>IF(ISNUMBER(Descriptiva!C6),Descriptiva!C6,"")</f>
        <v>32.799999999999997</v>
      </c>
      <c r="D9" s="28">
        <f t="shared" si="0"/>
        <v>20.399999999999999</v>
      </c>
      <c r="E9" s="29">
        <f t="shared" ref="E9:E32" si="1">IF(ISNUMBER(C9),C9^2,"")</f>
        <v>1075.8399999999999</v>
      </c>
      <c r="F9" s="30">
        <f t="shared" ref="F9:F72" si="2">IF(ISNUMBER(C9),IF(C9&gt;0,LN(C9),""),"")</f>
        <v>3.4904285153900978</v>
      </c>
      <c r="G9" s="30">
        <f t="shared" ref="G9:G72" si="3">IF(ISNUMBER(C9),IF(C9&lt;=0,1,0),0)</f>
        <v>0</v>
      </c>
      <c r="H9" s="12"/>
      <c r="I9" s="38" t="s">
        <v>21</v>
      </c>
      <c r="J9" s="39" t="s">
        <v>17</v>
      </c>
      <c r="K9" s="40">
        <f>IF(K8&gt;0,K19/K8,"")</f>
        <v>29.636363636363637</v>
      </c>
      <c r="L9" s="34"/>
      <c r="M9" s="13" t="s">
        <v>22</v>
      </c>
      <c r="N9" s="34"/>
      <c r="O9" s="41">
        <f>K9</f>
        <v>29.636363636363637</v>
      </c>
      <c r="P9" s="42"/>
      <c r="Q9" t="s">
        <v>23</v>
      </c>
      <c r="R9" s="11" t="s">
        <v>17</v>
      </c>
      <c r="S9" s="219">
        <f>Descriptiva!T6</f>
        <v>6</v>
      </c>
      <c r="V9"/>
    </row>
    <row r="10" spans="1:37">
      <c r="A10" s="27">
        <v>3</v>
      </c>
      <c r="B10" s="27">
        <f>IF(ISNUMBER(Descriptiva!C7),B9+1,"")</f>
        <v>3</v>
      </c>
      <c r="C10" s="217">
        <f>IF(ISNUMBER(Descriptiva!C7),Descriptiva!C7,"")</f>
        <v>30.2</v>
      </c>
      <c r="D10" s="28">
        <f t="shared" si="0"/>
        <v>21.9</v>
      </c>
      <c r="E10" s="29">
        <f t="shared" si="1"/>
        <v>912.04</v>
      </c>
      <c r="F10" s="30">
        <f t="shared" si="2"/>
        <v>3.4078419243808238</v>
      </c>
      <c r="G10" s="30">
        <f t="shared" si="3"/>
        <v>0</v>
      </c>
      <c r="I10" s="44" t="s">
        <v>24</v>
      </c>
      <c r="J10" s="45" t="s">
        <v>17</v>
      </c>
      <c r="K10" s="46">
        <f>K26</f>
        <v>29.7</v>
      </c>
      <c r="L10" s="34"/>
      <c r="M10" s="13" t="s">
        <v>25</v>
      </c>
      <c r="N10" s="34"/>
      <c r="O10" s="41">
        <f>IF(G7=0,EXP(F159),"-")</f>
        <v>29.113110415373885</v>
      </c>
      <c r="Q10" t="s">
        <v>26</v>
      </c>
      <c r="R10" s="11" t="s">
        <v>17</v>
      </c>
      <c r="S10" s="219" t="str">
        <f>Descriptiva!T7</f>
        <v>Sí</v>
      </c>
      <c r="T10" s="47" t="str">
        <f>IF(AND(LEFT(UPPER(S10),1)&lt;&gt;"S",LEFT(UPPER(S10),1)&lt;&gt;"N"),"&gt; Debe introducir SÍ o NO","")</f>
        <v/>
      </c>
      <c r="V10"/>
      <c r="X10" s="48" t="s">
        <v>202</v>
      </c>
      <c r="Y10" s="48" t="s">
        <v>27</v>
      </c>
      <c r="Z10" s="48" t="s">
        <v>28</v>
      </c>
      <c r="AA10" s="48" t="s">
        <v>29</v>
      </c>
      <c r="AB10" s="48" t="s">
        <v>30</v>
      </c>
      <c r="AC10" s="48" t="s">
        <v>31</v>
      </c>
      <c r="AD10" s="48" t="s">
        <v>70</v>
      </c>
      <c r="AE10" s="48" t="s">
        <v>71</v>
      </c>
      <c r="AF10" s="48" t="s">
        <v>79</v>
      </c>
      <c r="AG10" s="49" t="s">
        <v>32</v>
      </c>
    </row>
    <row r="11" spans="1:37">
      <c r="A11" s="27">
        <v>4</v>
      </c>
      <c r="B11" s="27">
        <f>IF(ISNUMBER(Descriptiva!C8),B10+1,"")</f>
        <v>4</v>
      </c>
      <c r="C11" s="217">
        <f>IF(ISNUMBER(Descriptiva!C8),Descriptiva!C8,"")</f>
        <v>20.399999999999999</v>
      </c>
      <c r="D11" s="28">
        <f t="shared" si="0"/>
        <v>24.8</v>
      </c>
      <c r="E11" s="29">
        <f t="shared" si="1"/>
        <v>416.15999999999997</v>
      </c>
      <c r="F11" s="30">
        <f t="shared" si="2"/>
        <v>3.0155349008501706</v>
      </c>
      <c r="G11" s="30">
        <f t="shared" si="3"/>
        <v>0</v>
      </c>
      <c r="H11" s="50"/>
      <c r="I11" s="34" t="s">
        <v>33</v>
      </c>
      <c r="J11" s="11" t="s">
        <v>17</v>
      </c>
      <c r="K11" s="51">
        <f>IF(K8&gt;0,(1/(K8-1))*(K22-(K19^2)/K8),"")</f>
        <v>31.991948051947904</v>
      </c>
      <c r="L11" s="34"/>
      <c r="M11" s="13" t="s">
        <v>34</v>
      </c>
      <c r="N11" s="34"/>
      <c r="O11" s="52">
        <f>IF(G7=0,HARMEAN(C8:C157),"-")</f>
        <v>28.583787286928896</v>
      </c>
      <c r="P11" s="41"/>
      <c r="R11" s="11"/>
      <c r="V11"/>
      <c r="X11" s="53">
        <f ca="1">IF(Z11&lt;=$R$29,1,"")</f>
        <v>1</v>
      </c>
      <c r="Y11" s="53">
        <f ca="1">R28</f>
        <v>19</v>
      </c>
      <c r="Z11" s="53">
        <f t="shared" ref="Z11:Z125" ca="1" si="4">Y11+$R$30-1</f>
        <v>22</v>
      </c>
      <c r="AA11" s="53">
        <f t="shared" ref="AA11:AA125" ca="1" si="5">Y11-$R$27</f>
        <v>18.5</v>
      </c>
      <c r="AB11" s="53">
        <f t="shared" ref="AB11:AB125" ca="1" si="6">Z11+$R$27</f>
        <v>22.5</v>
      </c>
      <c r="AC11" s="53">
        <f t="shared" ref="AC11:AC125" ca="1" si="7">IF(AG11,(AA11+Z11)/2,"")</f>
        <v>20.25</v>
      </c>
      <c r="AD11" s="53">
        <f ca="1">AE11</f>
        <v>3</v>
      </c>
      <c r="AE11" s="53">
        <f ca="1">COUNTIF($D$8:$D$157,"&lt;="&amp;AB11)</f>
        <v>3</v>
      </c>
      <c r="AF11" s="53">
        <f ca="1">IF(AG11,AB11-AA11,"")</f>
        <v>4</v>
      </c>
      <c r="AG11" s="54">
        <f t="shared" ref="AG11:AG125" ca="1" si="8">IF(Z11&lt;=$R$29,1,0)</f>
        <v>1</v>
      </c>
    </row>
    <row r="12" spans="1:37">
      <c r="A12" s="27">
        <v>5</v>
      </c>
      <c r="B12" s="27">
        <f>IF(ISNUMBER(Descriptiva!C9),B11+1,"")</f>
        <v>5</v>
      </c>
      <c r="C12" s="217">
        <f>IF(ISNUMBER(Descriptiva!C9),Descriptiva!C9,"")</f>
        <v>25.2</v>
      </c>
      <c r="D12" s="28">
        <f t="shared" si="0"/>
        <v>25.1</v>
      </c>
      <c r="E12" s="29">
        <f t="shared" si="1"/>
        <v>635.04</v>
      </c>
      <c r="F12" s="30">
        <f t="shared" si="2"/>
        <v>3.2268439945173775</v>
      </c>
      <c r="G12" s="30">
        <f t="shared" si="3"/>
        <v>0</v>
      </c>
      <c r="I12" s="55" t="s">
        <v>35</v>
      </c>
      <c r="J12" s="39" t="s">
        <v>17</v>
      </c>
      <c r="K12" s="40">
        <f>IF(K8&gt;0,SQRT(K11),"")</f>
        <v>5.6561425063330839</v>
      </c>
      <c r="L12" s="34"/>
      <c r="P12" s="52"/>
      <c r="Q12" s="35" t="s">
        <v>36</v>
      </c>
      <c r="X12" s="487">
        <f ca="1">IF(Z12&lt;=$R$29,X11+1,"")</f>
        <v>2</v>
      </c>
      <c r="Y12" s="487">
        <f t="shared" ref="Y12" ca="1" si="9">Z11+1</f>
        <v>23</v>
      </c>
      <c r="Z12" s="487">
        <f ca="1">Y12+$R$30-1</f>
        <v>26</v>
      </c>
      <c r="AA12" s="488">
        <f ca="1">Y12-$R$27</f>
        <v>22.5</v>
      </c>
      <c r="AB12" s="488">
        <f ca="1">Z12+$R$27</f>
        <v>26.5</v>
      </c>
      <c r="AC12" s="487">
        <f t="shared" ca="1" si="7"/>
        <v>24.25</v>
      </c>
      <c r="AD12" s="53">
        <f ca="1">IF(AE12-AE11&gt;=0,AE12-AE11,0)</f>
        <v>5</v>
      </c>
      <c r="AE12" s="53">
        <f t="shared" ref="AE12:AE60" ca="1" si="10">COUNTIF($D$8:$D$157,"&lt;="&amp;AB12)</f>
        <v>8</v>
      </c>
      <c r="AF12" s="53">
        <f t="shared" ref="AF12:AF60" ca="1" si="11">IF(AG12,AB12-AA12,"")</f>
        <v>4</v>
      </c>
      <c r="AG12" s="54">
        <f t="shared" ref="AG12:AG13" ca="1" si="12">IF(Z12&lt;=$R$29,1,0)</f>
        <v>1</v>
      </c>
    </row>
    <row r="13" spans="1:37">
      <c r="A13" s="27">
        <v>6</v>
      </c>
      <c r="B13" s="27">
        <f>IF(ISNUMBER(Descriptiva!C10),B12+1,"")</f>
        <v>6</v>
      </c>
      <c r="C13" s="217">
        <f>IF(ISNUMBER(Descriptiva!C10),Descriptiva!C10,"")</f>
        <v>25.5</v>
      </c>
      <c r="D13" s="28">
        <f t="shared" si="0"/>
        <v>25.2</v>
      </c>
      <c r="E13" s="29">
        <f t="shared" si="1"/>
        <v>650.25</v>
      </c>
      <c r="F13" s="30">
        <f t="shared" si="2"/>
        <v>3.2386784521643803</v>
      </c>
      <c r="G13" s="30">
        <f t="shared" si="3"/>
        <v>0</v>
      </c>
      <c r="I13" s="56" t="s">
        <v>37</v>
      </c>
      <c r="J13" s="45" t="s">
        <v>17</v>
      </c>
      <c r="K13" s="57">
        <f>IF(K8&gt;0,K12/K9,"")</f>
        <v>0.19085143426277276</v>
      </c>
      <c r="L13" s="58"/>
      <c r="M13" s="34"/>
      <c r="N13" s="34"/>
      <c r="Q13" s="59" t="s">
        <v>38</v>
      </c>
      <c r="R13" s="45"/>
      <c r="S13" s="60" t="s">
        <v>39</v>
      </c>
      <c r="T13" s="60" t="s">
        <v>40</v>
      </c>
      <c r="U13" s="59"/>
      <c r="V13" s="61" t="s">
        <v>41</v>
      </c>
      <c r="X13" s="487">
        <f t="shared" ref="X13:X60" ca="1" si="13">IF(Z13&lt;=$R$29,X12+1,"")</f>
        <v>3</v>
      </c>
      <c r="Y13" s="487">
        <f t="shared" ref="Y13:Y60" ca="1" si="14">Z12+1</f>
        <v>27</v>
      </c>
      <c r="Z13" s="487">
        <f t="shared" ref="Z13:Z60" ca="1" si="15">Y13+$R$30-1</f>
        <v>30</v>
      </c>
      <c r="AA13" s="488">
        <f t="shared" ref="AA13:AA60" ca="1" si="16">Y13-$R$27</f>
        <v>26.5</v>
      </c>
      <c r="AB13" s="488">
        <f t="shared" ref="AB13:AB60" ca="1" si="17">Z13+$R$27</f>
        <v>30.5</v>
      </c>
      <c r="AC13" s="487">
        <f t="shared" ref="AC13:AC60" ca="1" si="18">IF(AG13,(AA13+Z13)/2,"")</f>
        <v>28.25</v>
      </c>
      <c r="AD13" s="53">
        <f t="shared" ref="AD13:AD60" ca="1" si="19">IF(AE13-AE12&gt;=0,AE13-AE12,0)</f>
        <v>4</v>
      </c>
      <c r="AE13" s="53">
        <f t="shared" ca="1" si="10"/>
        <v>12</v>
      </c>
      <c r="AF13" s="53">
        <f t="shared" ca="1" si="11"/>
        <v>4</v>
      </c>
      <c r="AG13" s="54">
        <f t="shared" ca="1" si="12"/>
        <v>1</v>
      </c>
    </row>
    <row r="14" spans="1:37">
      <c r="A14" s="27">
        <v>7</v>
      </c>
      <c r="B14" s="27">
        <f>IF(ISNUMBER(Descriptiva!C11),B13+1,"")</f>
        <v>7</v>
      </c>
      <c r="C14" s="217">
        <f>IF(ISNUMBER(Descriptiva!C11),Descriptiva!C11,"")</f>
        <v>29</v>
      </c>
      <c r="D14" s="28">
        <f t="shared" si="0"/>
        <v>25.5</v>
      </c>
      <c r="E14" s="29">
        <f t="shared" si="1"/>
        <v>841</v>
      </c>
      <c r="F14" s="30">
        <f t="shared" si="2"/>
        <v>3.3672958299864741</v>
      </c>
      <c r="G14" s="30">
        <f t="shared" si="3"/>
        <v>0</v>
      </c>
      <c r="I14" s="62" t="s">
        <v>42</v>
      </c>
      <c r="J14" s="63" t="s">
        <v>17</v>
      </c>
      <c r="K14" s="64">
        <f>MIN($C$8:$C$157)</f>
        <v>20.399999999999999</v>
      </c>
      <c r="L14" s="58"/>
      <c r="M14" s="34"/>
      <c r="N14" s="34"/>
      <c r="Q14" s="65">
        <f t="shared" ref="Q14:Q20" si="20">(T14-S14+1)/$S$9</f>
        <v>3.8333333333333335</v>
      </c>
      <c r="R14" s="66">
        <f t="shared" ref="R14:R20" si="21">IF(Q14=ROUND(Q14,0),1,0)</f>
        <v>0</v>
      </c>
      <c r="S14" s="67">
        <f>TRUNC(K14)</f>
        <v>20</v>
      </c>
      <c r="T14" s="67">
        <f>ROUND(K15,0)</f>
        <v>42</v>
      </c>
      <c r="U14" s="37" t="str">
        <f t="shared" ref="U14:U20" si="22">IF(Q14=ROUND(Q14,0),"&lt;","")</f>
        <v/>
      </c>
      <c r="V14" s="68">
        <v>1</v>
      </c>
      <c r="X14" s="487">
        <f t="shared" ca="1" si="13"/>
        <v>4</v>
      </c>
      <c r="Y14" s="487">
        <f t="shared" ca="1" si="14"/>
        <v>31</v>
      </c>
      <c r="Z14" s="487">
        <f t="shared" ca="1" si="15"/>
        <v>34</v>
      </c>
      <c r="AA14" s="488">
        <f t="shared" ca="1" si="16"/>
        <v>30.5</v>
      </c>
      <c r="AB14" s="488">
        <f t="shared" ca="1" si="17"/>
        <v>34.5</v>
      </c>
      <c r="AC14" s="487">
        <f t="shared" ca="1" si="18"/>
        <v>32.25</v>
      </c>
      <c r="AD14" s="53">
        <f t="shared" ca="1" si="19"/>
        <v>7</v>
      </c>
      <c r="AE14" s="53">
        <f t="shared" ca="1" si="10"/>
        <v>19</v>
      </c>
      <c r="AF14" s="53">
        <f t="shared" ca="1" si="11"/>
        <v>4</v>
      </c>
      <c r="AG14" s="54">
        <f t="shared" ref="AG14:AG60" ca="1" si="23">IF(Z14&lt;=$R$29,1,0)</f>
        <v>1</v>
      </c>
    </row>
    <row r="15" spans="1:37">
      <c r="A15" s="27">
        <v>8</v>
      </c>
      <c r="B15" s="27">
        <f>IF(ISNUMBER(Descriptiva!C12),B14+1,"")</f>
        <v>8</v>
      </c>
      <c r="C15" s="217">
        <f>IF(ISNUMBER(Descriptiva!C12),Descriptiva!C12,"")</f>
        <v>32.799999999999997</v>
      </c>
      <c r="D15" s="28">
        <f t="shared" si="0"/>
        <v>25.8</v>
      </c>
      <c r="E15" s="29">
        <f t="shared" si="1"/>
        <v>1075.8399999999999</v>
      </c>
      <c r="F15" s="30">
        <f t="shared" si="2"/>
        <v>3.4904285153900978</v>
      </c>
      <c r="G15" s="30">
        <f t="shared" si="3"/>
        <v>0</v>
      </c>
      <c r="H15" s="69"/>
      <c r="I15" s="56" t="s">
        <v>43</v>
      </c>
      <c r="J15" s="45" t="s">
        <v>17</v>
      </c>
      <c r="K15" s="70">
        <f>MAX($C$8:$C$157)</f>
        <v>41.5</v>
      </c>
      <c r="L15" s="44"/>
      <c r="M15" s="44"/>
      <c r="N15" s="44"/>
      <c r="O15" s="59"/>
      <c r="P15" s="36"/>
      <c r="Q15" s="65">
        <f t="shared" si="20"/>
        <v>4</v>
      </c>
      <c r="R15" s="66">
        <f t="shared" si="21"/>
        <v>1</v>
      </c>
      <c r="S15" s="71">
        <f>TRUNC(K14)-1</f>
        <v>19</v>
      </c>
      <c r="T15" s="71">
        <f>ROUND(K15,0)</f>
        <v>42</v>
      </c>
      <c r="U15" s="72" t="str">
        <f t="shared" si="22"/>
        <v>&lt;</v>
      </c>
      <c r="V15" s="68">
        <v>2</v>
      </c>
      <c r="X15" s="487">
        <f t="shared" ca="1" si="13"/>
        <v>5</v>
      </c>
      <c r="Y15" s="487">
        <f t="shared" ca="1" si="14"/>
        <v>35</v>
      </c>
      <c r="Z15" s="487">
        <f t="shared" ca="1" si="15"/>
        <v>38</v>
      </c>
      <c r="AA15" s="488">
        <f t="shared" ca="1" si="16"/>
        <v>34.5</v>
      </c>
      <c r="AB15" s="488">
        <f t="shared" ca="1" si="17"/>
        <v>38.5</v>
      </c>
      <c r="AC15" s="487">
        <f t="shared" ca="1" si="18"/>
        <v>36.25</v>
      </c>
      <c r="AD15" s="53">
        <f t="shared" ca="1" si="19"/>
        <v>2</v>
      </c>
      <c r="AE15" s="53">
        <f t="shared" ca="1" si="10"/>
        <v>21</v>
      </c>
      <c r="AF15" s="53">
        <f t="shared" ca="1" si="11"/>
        <v>4</v>
      </c>
      <c r="AG15" s="54">
        <f t="shared" ca="1" si="23"/>
        <v>1</v>
      </c>
    </row>
    <row r="16" spans="1:37">
      <c r="A16" s="27">
        <v>9</v>
      </c>
      <c r="B16" s="27">
        <f>IF(ISNUMBER(Descriptiva!C13),B15+1,"")</f>
        <v>9</v>
      </c>
      <c r="C16" s="217">
        <f>IF(ISNUMBER(Descriptiva!C13),Descriptiva!C13,"")</f>
        <v>37.5</v>
      </c>
      <c r="D16" s="28">
        <f t="shared" si="0"/>
        <v>28.4</v>
      </c>
      <c r="E16" s="29">
        <f t="shared" si="1"/>
        <v>1406.25</v>
      </c>
      <c r="F16" s="30">
        <f t="shared" si="2"/>
        <v>3.6243409329763652</v>
      </c>
      <c r="G16" s="30">
        <f t="shared" si="3"/>
        <v>0</v>
      </c>
      <c r="H16" s="73"/>
      <c r="Q16" s="65">
        <f t="shared" si="20"/>
        <v>4.166666666666667</v>
      </c>
      <c r="R16" s="66">
        <f t="shared" si="21"/>
        <v>0</v>
      </c>
      <c r="S16" s="71">
        <f>TRUNC(S15)</f>
        <v>19</v>
      </c>
      <c r="T16" s="71">
        <f>ROUND(K15,0)+1</f>
        <v>43</v>
      </c>
      <c r="U16" s="72" t="str">
        <f t="shared" si="22"/>
        <v/>
      </c>
      <c r="V16" s="68">
        <v>3</v>
      </c>
      <c r="X16" s="487">
        <f t="shared" ca="1" si="13"/>
        <v>6</v>
      </c>
      <c r="Y16" s="487">
        <f t="shared" ca="1" si="14"/>
        <v>39</v>
      </c>
      <c r="Z16" s="487">
        <f t="shared" ca="1" si="15"/>
        <v>42</v>
      </c>
      <c r="AA16" s="488">
        <f t="shared" ca="1" si="16"/>
        <v>38.5</v>
      </c>
      <c r="AB16" s="488">
        <f t="shared" ca="1" si="17"/>
        <v>42.5</v>
      </c>
      <c r="AC16" s="487">
        <f t="shared" ca="1" si="18"/>
        <v>40.25</v>
      </c>
      <c r="AD16" s="53">
        <f t="shared" ca="1" si="19"/>
        <v>1</v>
      </c>
      <c r="AE16" s="53">
        <f t="shared" ca="1" si="10"/>
        <v>22</v>
      </c>
      <c r="AF16" s="53">
        <f t="shared" ca="1" si="11"/>
        <v>4</v>
      </c>
      <c r="AG16" s="54">
        <f t="shared" ca="1" si="23"/>
        <v>1</v>
      </c>
    </row>
    <row r="17" spans="1:33" ht="13.5" thickBot="1">
      <c r="A17" s="27">
        <v>10</v>
      </c>
      <c r="B17" s="27">
        <f>IF(ISNUMBER(Descriptiva!C14),B16+1,"")</f>
        <v>10</v>
      </c>
      <c r="C17" s="217">
        <f>IF(ISNUMBER(Descriptiva!C14),Descriptiva!C14,"")</f>
        <v>21.9</v>
      </c>
      <c r="D17" s="28">
        <f t="shared" si="0"/>
        <v>29</v>
      </c>
      <c r="E17" s="29">
        <f t="shared" si="1"/>
        <v>479.60999999999996</v>
      </c>
      <c r="F17" s="30">
        <f t="shared" si="2"/>
        <v>3.0864866368224551</v>
      </c>
      <c r="G17" s="30">
        <f t="shared" si="3"/>
        <v>0</v>
      </c>
      <c r="H17" s="72">
        <v>2</v>
      </c>
      <c r="I17" s="75" t="s">
        <v>44</v>
      </c>
      <c r="J17" s="21"/>
      <c r="K17" s="23"/>
      <c r="L17" s="23"/>
      <c r="M17" s="23"/>
      <c r="N17" s="23"/>
      <c r="O17" s="23"/>
      <c r="P17" s="36"/>
      <c r="Q17" s="65">
        <f t="shared" si="20"/>
        <v>4.333333333333333</v>
      </c>
      <c r="R17" s="66">
        <f t="shared" si="21"/>
        <v>0</v>
      </c>
      <c r="S17" s="71">
        <f>TRUNC(S16)-1</f>
        <v>18</v>
      </c>
      <c r="T17" s="71">
        <f>ROUND(T16,0)</f>
        <v>43</v>
      </c>
      <c r="U17" s="72" t="str">
        <f t="shared" si="22"/>
        <v/>
      </c>
      <c r="V17" s="68">
        <v>4</v>
      </c>
      <c r="X17" s="487" t="str">
        <f t="shared" ca="1" si="13"/>
        <v/>
      </c>
      <c r="Y17" s="487">
        <f t="shared" ca="1" si="14"/>
        <v>43</v>
      </c>
      <c r="Z17" s="487">
        <f t="shared" ca="1" si="15"/>
        <v>46</v>
      </c>
      <c r="AA17" s="488">
        <f t="shared" ca="1" si="16"/>
        <v>42.5</v>
      </c>
      <c r="AB17" s="488">
        <f t="shared" ca="1" si="17"/>
        <v>46.5</v>
      </c>
      <c r="AC17" s="487" t="str">
        <f t="shared" ca="1" si="18"/>
        <v/>
      </c>
      <c r="AD17" s="53">
        <f t="shared" ca="1" si="19"/>
        <v>0</v>
      </c>
      <c r="AE17" s="53">
        <f t="shared" ca="1" si="10"/>
        <v>22</v>
      </c>
      <c r="AF17" s="53" t="str">
        <f t="shared" ca="1" si="11"/>
        <v/>
      </c>
      <c r="AG17" s="54">
        <f t="shared" ca="1" si="23"/>
        <v>0</v>
      </c>
    </row>
    <row r="18" spans="1:33">
      <c r="A18" s="27">
        <v>11</v>
      </c>
      <c r="B18" s="27">
        <f>IF(ISNUMBER(Descriptiva!C15),B17+1,"")</f>
        <v>11</v>
      </c>
      <c r="C18" s="217">
        <f>IF(ISNUMBER(Descriptiva!C15),Descriptiva!C15,"")</f>
        <v>37.6</v>
      </c>
      <c r="D18" s="28">
        <f t="shared" si="0"/>
        <v>29.2</v>
      </c>
      <c r="E18" s="29">
        <f t="shared" si="1"/>
        <v>1413.7600000000002</v>
      </c>
      <c r="F18" s="30">
        <f t="shared" si="2"/>
        <v>3.6270040503958487</v>
      </c>
      <c r="G18" s="30">
        <f t="shared" si="3"/>
        <v>0</v>
      </c>
      <c r="I18" t="s">
        <v>45</v>
      </c>
      <c r="J18" s="11" t="s">
        <v>17</v>
      </c>
      <c r="K18" s="76">
        <f>K8</f>
        <v>22</v>
      </c>
      <c r="Q18" s="65">
        <f t="shared" si="20"/>
        <v>4.5</v>
      </c>
      <c r="R18" s="66">
        <f t="shared" si="21"/>
        <v>0</v>
      </c>
      <c r="S18" s="71">
        <f>TRUNC(S17)</f>
        <v>18</v>
      </c>
      <c r="T18" s="71">
        <f>ROUND(T17,0)+1</f>
        <v>44</v>
      </c>
      <c r="U18" s="72" t="str">
        <f t="shared" si="22"/>
        <v/>
      </c>
      <c r="V18" s="68">
        <v>5</v>
      </c>
      <c r="X18" s="487" t="str">
        <f t="shared" ca="1" si="13"/>
        <v/>
      </c>
      <c r="Y18" s="487">
        <f t="shared" ca="1" si="14"/>
        <v>47</v>
      </c>
      <c r="Z18" s="487">
        <f t="shared" ca="1" si="15"/>
        <v>50</v>
      </c>
      <c r="AA18" s="488">
        <f t="shared" ca="1" si="16"/>
        <v>46.5</v>
      </c>
      <c r="AB18" s="488">
        <f t="shared" ca="1" si="17"/>
        <v>50.5</v>
      </c>
      <c r="AC18" s="487" t="str">
        <f t="shared" ca="1" si="18"/>
        <v/>
      </c>
      <c r="AD18" s="53">
        <f t="shared" ca="1" si="19"/>
        <v>0</v>
      </c>
      <c r="AE18" s="53">
        <f t="shared" ca="1" si="10"/>
        <v>22</v>
      </c>
      <c r="AF18" s="53" t="str">
        <f t="shared" ca="1" si="11"/>
        <v/>
      </c>
      <c r="AG18" s="54">
        <f t="shared" ca="1" si="23"/>
        <v>0</v>
      </c>
    </row>
    <row r="19" spans="1:33">
      <c r="A19" s="27">
        <v>12</v>
      </c>
      <c r="B19" s="27">
        <f>IF(ISNUMBER(Descriptiva!C16),B18+1,"")</f>
        <v>12</v>
      </c>
      <c r="C19" s="217">
        <f>IF(ISNUMBER(Descriptiva!C16),Descriptiva!C16,"")</f>
        <v>31.5</v>
      </c>
      <c r="D19" s="28">
        <f t="shared" si="0"/>
        <v>30.2</v>
      </c>
      <c r="E19" s="29">
        <f t="shared" si="1"/>
        <v>992.25</v>
      </c>
      <c r="F19" s="30">
        <f t="shared" si="2"/>
        <v>3.4499875458315872</v>
      </c>
      <c r="G19" s="30">
        <f t="shared" si="3"/>
        <v>0</v>
      </c>
      <c r="I19" s="77" t="s">
        <v>46</v>
      </c>
      <c r="J19" s="11" t="s">
        <v>17</v>
      </c>
      <c r="K19" s="78">
        <f>C159</f>
        <v>652</v>
      </c>
      <c r="L19" s="34"/>
      <c r="M19" s="34"/>
      <c r="N19" s="34"/>
      <c r="Q19" s="65">
        <f t="shared" si="20"/>
        <v>4.833333333333333</v>
      </c>
      <c r="R19" s="66">
        <f t="shared" si="21"/>
        <v>0</v>
      </c>
      <c r="S19" s="71">
        <f>TRUNC(S18)-1</f>
        <v>17</v>
      </c>
      <c r="T19" s="71">
        <f>ROUND(T18,0)+1</f>
        <v>45</v>
      </c>
      <c r="U19" s="72" t="str">
        <f t="shared" si="22"/>
        <v/>
      </c>
      <c r="V19" s="68">
        <v>6</v>
      </c>
      <c r="X19" s="487" t="str">
        <f t="shared" ca="1" si="13"/>
        <v/>
      </c>
      <c r="Y19" s="487">
        <f t="shared" ca="1" si="14"/>
        <v>51</v>
      </c>
      <c r="Z19" s="487">
        <f t="shared" ca="1" si="15"/>
        <v>54</v>
      </c>
      <c r="AA19" s="488">
        <f t="shared" ca="1" si="16"/>
        <v>50.5</v>
      </c>
      <c r="AB19" s="488">
        <f t="shared" ca="1" si="17"/>
        <v>54.5</v>
      </c>
      <c r="AC19" s="487" t="str">
        <f t="shared" ca="1" si="18"/>
        <v/>
      </c>
      <c r="AD19" s="53">
        <f t="shared" ca="1" si="19"/>
        <v>0</v>
      </c>
      <c r="AE19" s="53">
        <f t="shared" ca="1" si="10"/>
        <v>22</v>
      </c>
      <c r="AF19" s="53" t="str">
        <f t="shared" ca="1" si="11"/>
        <v/>
      </c>
      <c r="AG19" s="54">
        <f t="shared" ca="1" si="23"/>
        <v>0</v>
      </c>
    </row>
    <row r="20" spans="1:33">
      <c r="A20" s="27">
        <v>13</v>
      </c>
      <c r="B20" s="27">
        <f>IF(ISNUMBER(Descriptiva!C17),B19+1,"")</f>
        <v>13</v>
      </c>
      <c r="C20" s="217">
        <f>IF(ISNUMBER(Descriptiva!C17),Descriptiva!C17,"")</f>
        <v>20.399999999999999</v>
      </c>
      <c r="D20" s="28">
        <f t="shared" si="0"/>
        <v>31.5</v>
      </c>
      <c r="E20" s="29">
        <f t="shared" si="1"/>
        <v>416.15999999999997</v>
      </c>
      <c r="F20" s="30">
        <f t="shared" si="2"/>
        <v>3.0155349008501706</v>
      </c>
      <c r="G20" s="30">
        <f t="shared" si="3"/>
        <v>0</v>
      </c>
      <c r="I20" s="77" t="s">
        <v>47</v>
      </c>
      <c r="J20" s="11" t="s">
        <v>17</v>
      </c>
      <c r="K20" s="79">
        <f>K19^2</f>
        <v>425104</v>
      </c>
      <c r="L20" s="80"/>
      <c r="M20" s="34"/>
      <c r="N20" s="34"/>
      <c r="Q20" s="81">
        <f t="shared" si="20"/>
        <v>5</v>
      </c>
      <c r="R20" s="82">
        <f t="shared" si="21"/>
        <v>1</v>
      </c>
      <c r="S20" s="83">
        <f>TRUNC(S19)</f>
        <v>17</v>
      </c>
      <c r="T20" s="83">
        <f>ROUND(T19,0)+1</f>
        <v>46</v>
      </c>
      <c r="U20" s="61" t="str">
        <f t="shared" si="22"/>
        <v>&lt;</v>
      </c>
      <c r="V20" s="84">
        <v>7</v>
      </c>
      <c r="X20" s="487" t="str">
        <f t="shared" ca="1" si="13"/>
        <v/>
      </c>
      <c r="Y20" s="487">
        <f t="shared" ca="1" si="14"/>
        <v>55</v>
      </c>
      <c r="Z20" s="487">
        <f t="shared" ca="1" si="15"/>
        <v>58</v>
      </c>
      <c r="AA20" s="488">
        <f t="shared" ca="1" si="16"/>
        <v>54.5</v>
      </c>
      <c r="AB20" s="488">
        <f t="shared" ca="1" si="17"/>
        <v>58.5</v>
      </c>
      <c r="AC20" s="487" t="str">
        <f t="shared" ca="1" si="18"/>
        <v/>
      </c>
      <c r="AD20" s="53">
        <f t="shared" ca="1" si="19"/>
        <v>0</v>
      </c>
      <c r="AE20" s="53">
        <f t="shared" ca="1" si="10"/>
        <v>22</v>
      </c>
      <c r="AF20" s="53" t="str">
        <f t="shared" ca="1" si="11"/>
        <v/>
      </c>
      <c r="AG20" s="54">
        <f t="shared" ca="1" si="23"/>
        <v>0</v>
      </c>
    </row>
    <row r="21" spans="1:33">
      <c r="A21" s="27">
        <v>14</v>
      </c>
      <c r="B21" s="27">
        <f>IF(ISNUMBER(Descriptiva!C18),B20+1,"")</f>
        <v>14</v>
      </c>
      <c r="C21" s="217">
        <f>IF(ISNUMBER(Descriptiva!C18),Descriptiva!C18,"")</f>
        <v>34.200000000000003</v>
      </c>
      <c r="D21" s="28">
        <f t="shared" si="0"/>
        <v>31.6</v>
      </c>
      <c r="E21" s="29">
        <f t="shared" si="1"/>
        <v>1169.6400000000001</v>
      </c>
      <c r="F21" s="30">
        <f t="shared" si="2"/>
        <v>3.5322256440685598</v>
      </c>
      <c r="G21" s="30">
        <f t="shared" si="3"/>
        <v>0</v>
      </c>
      <c r="I21" s="85" t="s">
        <v>48</v>
      </c>
      <c r="J21" s="63" t="s">
        <v>17</v>
      </c>
      <c r="K21" s="86">
        <f>IF(K8&gt;0,K20/K8,"")</f>
        <v>19322.909090909092</v>
      </c>
      <c r="L21" s="36"/>
      <c r="M21" s="36"/>
      <c r="N21" s="36"/>
      <c r="O21" s="36"/>
      <c r="Q21" t="s">
        <v>66</v>
      </c>
      <c r="X21" s="487" t="str">
        <f t="shared" ca="1" si="13"/>
        <v/>
      </c>
      <c r="Y21" s="487">
        <f t="shared" ca="1" si="14"/>
        <v>59</v>
      </c>
      <c r="Z21" s="487">
        <f t="shared" ca="1" si="15"/>
        <v>62</v>
      </c>
      <c r="AA21" s="488">
        <f t="shared" ca="1" si="16"/>
        <v>58.5</v>
      </c>
      <c r="AB21" s="488">
        <f t="shared" ca="1" si="17"/>
        <v>62.5</v>
      </c>
      <c r="AC21" s="487" t="str">
        <f t="shared" ca="1" si="18"/>
        <v/>
      </c>
      <c r="AD21" s="53">
        <f t="shared" ca="1" si="19"/>
        <v>0</v>
      </c>
      <c r="AE21" s="53">
        <f t="shared" ca="1" si="10"/>
        <v>22</v>
      </c>
      <c r="AF21" s="53" t="str">
        <f t="shared" ca="1" si="11"/>
        <v/>
      </c>
      <c r="AG21" s="54">
        <f t="shared" ca="1" si="23"/>
        <v>0</v>
      </c>
    </row>
    <row r="22" spans="1:33">
      <c r="A22" s="27">
        <v>15</v>
      </c>
      <c r="B22" s="27">
        <f>IF(ISNUMBER(Descriptiva!C19),B21+1,"")</f>
        <v>15</v>
      </c>
      <c r="C22" s="217">
        <f>IF(ISNUMBER(Descriptiva!C19),Descriptiva!C19,"")</f>
        <v>29.2</v>
      </c>
      <c r="D22" s="28">
        <f t="shared" si="0"/>
        <v>32.200000000000003</v>
      </c>
      <c r="E22" s="29">
        <f t="shared" si="1"/>
        <v>852.64</v>
      </c>
      <c r="F22" s="30">
        <f t="shared" si="2"/>
        <v>3.3741687092742358</v>
      </c>
      <c r="G22" s="30">
        <f t="shared" si="3"/>
        <v>0</v>
      </c>
      <c r="I22" s="87" t="s">
        <v>49</v>
      </c>
      <c r="J22" s="88" t="s">
        <v>17</v>
      </c>
      <c r="K22" s="89">
        <f>E159</f>
        <v>19994.739999999998</v>
      </c>
      <c r="L22" s="90" t="s">
        <v>50</v>
      </c>
      <c r="M22" s="91" t="s">
        <v>51</v>
      </c>
      <c r="N22" s="44"/>
      <c r="O22" s="92">
        <f>IF(K8&gt;0,K22-K21,"")</f>
        <v>671.83090909090606</v>
      </c>
      <c r="P22" s="93"/>
      <c r="Q22" s="34" t="s">
        <v>216</v>
      </c>
      <c r="R22" s="220">
        <f>Descriptiva!S20</f>
        <v>2</v>
      </c>
      <c r="S22" s="47" t="str">
        <f>IF(OR(R22&lt;1,R22&gt;7)," &lt; Introduzca una opción válida de la tabla","")</f>
        <v/>
      </c>
      <c r="U22" s="94"/>
      <c r="X22" s="487" t="str">
        <f t="shared" ca="1" si="13"/>
        <v/>
      </c>
      <c r="Y22" s="487">
        <f t="shared" ca="1" si="14"/>
        <v>63</v>
      </c>
      <c r="Z22" s="487">
        <f t="shared" ca="1" si="15"/>
        <v>66</v>
      </c>
      <c r="AA22" s="488">
        <f t="shared" ca="1" si="16"/>
        <v>62.5</v>
      </c>
      <c r="AB22" s="488">
        <f t="shared" ca="1" si="17"/>
        <v>66.5</v>
      </c>
      <c r="AC22" s="487" t="str">
        <f t="shared" ca="1" si="18"/>
        <v/>
      </c>
      <c r="AD22" s="53">
        <f t="shared" ca="1" si="19"/>
        <v>0</v>
      </c>
      <c r="AE22" s="53">
        <f t="shared" ca="1" si="10"/>
        <v>22</v>
      </c>
      <c r="AF22" s="53" t="str">
        <f t="shared" ca="1" si="11"/>
        <v/>
      </c>
      <c r="AG22" s="54">
        <f t="shared" ca="1" si="23"/>
        <v>0</v>
      </c>
    </row>
    <row r="23" spans="1:33">
      <c r="A23" s="27">
        <v>16</v>
      </c>
      <c r="B23" s="27">
        <f>IF(ISNUMBER(Descriptiva!C20),B22+1,"")</f>
        <v>16</v>
      </c>
      <c r="C23" s="217">
        <f>IF(ISNUMBER(Descriptiva!C20),Descriptiva!C20,"")</f>
        <v>25.8</v>
      </c>
      <c r="D23" s="28">
        <f t="shared" si="0"/>
        <v>32.799999999999997</v>
      </c>
      <c r="E23" s="29">
        <f t="shared" si="1"/>
        <v>665.64</v>
      </c>
      <c r="F23" s="30">
        <f t="shared" si="2"/>
        <v>3.2503744919275719</v>
      </c>
      <c r="G23" s="30">
        <f t="shared" si="3"/>
        <v>0</v>
      </c>
      <c r="Q23" s="31" t="str">
        <f>"(sugerencia = "&amp;R23&amp;")"</f>
        <v>(sugerencia = 2)</v>
      </c>
      <c r="R23" s="95">
        <f>IF(R14,V14,IF(R15,V15,IF(R16,V16,IF(R17,V17,IF(R18,V18,IF(R19,V19,IF(R20,V20,"Ninguna")))))))</f>
        <v>2</v>
      </c>
      <c r="X23" s="487" t="str">
        <f t="shared" ca="1" si="13"/>
        <v/>
      </c>
      <c r="Y23" s="487">
        <f t="shared" ca="1" si="14"/>
        <v>67</v>
      </c>
      <c r="Z23" s="487">
        <f t="shared" ca="1" si="15"/>
        <v>70</v>
      </c>
      <c r="AA23" s="488">
        <f t="shared" ca="1" si="16"/>
        <v>66.5</v>
      </c>
      <c r="AB23" s="488">
        <f t="shared" ca="1" si="17"/>
        <v>70.5</v>
      </c>
      <c r="AC23" s="487" t="str">
        <f t="shared" ca="1" si="18"/>
        <v/>
      </c>
      <c r="AD23" s="53">
        <f t="shared" ca="1" si="19"/>
        <v>0</v>
      </c>
      <c r="AE23" s="53">
        <f t="shared" ca="1" si="10"/>
        <v>22</v>
      </c>
      <c r="AF23" s="53" t="str">
        <f t="shared" ca="1" si="11"/>
        <v/>
      </c>
      <c r="AG23" s="54">
        <f t="shared" ca="1" si="23"/>
        <v>0</v>
      </c>
    </row>
    <row r="24" spans="1:33" ht="13.5" thickBot="1">
      <c r="A24" s="27">
        <v>17</v>
      </c>
      <c r="B24" s="27">
        <f>IF(ISNUMBER(Descriptiva!C21),B23+1,"")</f>
        <v>17</v>
      </c>
      <c r="C24" s="217">
        <f>IF(ISNUMBER(Descriptiva!C21),Descriptiva!C21,"")</f>
        <v>34.4</v>
      </c>
      <c r="D24" s="28">
        <f t="shared" si="0"/>
        <v>32.799999999999997</v>
      </c>
      <c r="E24" s="29">
        <f t="shared" si="1"/>
        <v>1183.3599999999999</v>
      </c>
      <c r="F24" s="30">
        <f t="shared" si="2"/>
        <v>3.5380565643793527</v>
      </c>
      <c r="G24" s="30">
        <f t="shared" si="3"/>
        <v>0</v>
      </c>
      <c r="H24" s="72">
        <v>3</v>
      </c>
      <c r="I24" s="96" t="s">
        <v>53</v>
      </c>
      <c r="J24" s="20"/>
      <c r="K24" s="20"/>
      <c r="L24" s="97" t="s">
        <v>54</v>
      </c>
      <c r="M24" s="534" t="s">
        <v>67</v>
      </c>
      <c r="N24" s="534"/>
      <c r="O24" s="98"/>
      <c r="P24" s="58"/>
      <c r="T24" s="237" t="s">
        <v>78</v>
      </c>
      <c r="U24" s="94"/>
      <c r="V24" s="94"/>
      <c r="X24" s="487" t="str">
        <f t="shared" ca="1" si="13"/>
        <v/>
      </c>
      <c r="Y24" s="487">
        <f t="shared" ca="1" si="14"/>
        <v>71</v>
      </c>
      <c r="Z24" s="487">
        <f t="shared" ca="1" si="15"/>
        <v>74</v>
      </c>
      <c r="AA24" s="488">
        <f t="shared" ca="1" si="16"/>
        <v>70.5</v>
      </c>
      <c r="AB24" s="488">
        <f t="shared" ca="1" si="17"/>
        <v>74.5</v>
      </c>
      <c r="AC24" s="487" t="str">
        <f t="shared" ca="1" si="18"/>
        <v/>
      </c>
      <c r="AD24" s="53">
        <f t="shared" ca="1" si="19"/>
        <v>0</v>
      </c>
      <c r="AE24" s="53">
        <f t="shared" ca="1" si="10"/>
        <v>22</v>
      </c>
      <c r="AF24" s="53" t="str">
        <f t="shared" ca="1" si="11"/>
        <v/>
      </c>
      <c r="AG24" s="54">
        <f t="shared" ca="1" si="23"/>
        <v>0</v>
      </c>
    </row>
    <row r="25" spans="1:33">
      <c r="A25" s="27">
        <v>18</v>
      </c>
      <c r="B25" s="27">
        <f>IF(ISNUMBER(Descriptiva!C22),B24+1,"")</f>
        <v>18</v>
      </c>
      <c r="C25" s="217">
        <f>IF(ISNUMBER(Descriptiva!C22),Descriptiva!C22,"")</f>
        <v>28.4</v>
      </c>
      <c r="D25" s="28">
        <f t="shared" si="0"/>
        <v>34.200000000000003</v>
      </c>
      <c r="E25" s="29">
        <f t="shared" si="1"/>
        <v>806.56</v>
      </c>
      <c r="F25" s="30">
        <f t="shared" si="2"/>
        <v>3.3463891451671604</v>
      </c>
      <c r="G25" s="30">
        <f t="shared" si="3"/>
        <v>0</v>
      </c>
      <c r="I25" s="13" t="s">
        <v>55</v>
      </c>
      <c r="J25" s="32" t="s">
        <v>17</v>
      </c>
      <c r="K25" s="99">
        <f>IF(K8&gt;0,QUARTILE($C$8:$C$157,1),"")</f>
        <v>25.274999999999999</v>
      </c>
      <c r="L25" s="100">
        <f>(K8+1)*0.25</f>
        <v>5.75</v>
      </c>
      <c r="M25" s="535">
        <f>K8*0.25</f>
        <v>5.5</v>
      </c>
      <c r="N25" s="535"/>
      <c r="Q25" s="35" t="s">
        <v>56</v>
      </c>
      <c r="R25" s="102"/>
      <c r="T25" s="241" t="s">
        <v>42</v>
      </c>
      <c r="U25" s="241" t="s">
        <v>43</v>
      </c>
      <c r="V25" s="241" t="s">
        <v>57</v>
      </c>
      <c r="X25" s="487" t="str">
        <f t="shared" ca="1" si="13"/>
        <v/>
      </c>
      <c r="Y25" s="487">
        <f t="shared" ca="1" si="14"/>
        <v>75</v>
      </c>
      <c r="Z25" s="487">
        <f t="shared" ca="1" si="15"/>
        <v>78</v>
      </c>
      <c r="AA25" s="488">
        <f t="shared" ca="1" si="16"/>
        <v>74.5</v>
      </c>
      <c r="AB25" s="488">
        <f t="shared" ca="1" si="17"/>
        <v>78.5</v>
      </c>
      <c r="AC25" s="487" t="str">
        <f t="shared" ca="1" si="18"/>
        <v/>
      </c>
      <c r="AD25" s="53">
        <f t="shared" ca="1" si="19"/>
        <v>0</v>
      </c>
      <c r="AE25" s="53">
        <f t="shared" ca="1" si="10"/>
        <v>22</v>
      </c>
      <c r="AF25" s="53" t="str">
        <f t="shared" ca="1" si="11"/>
        <v/>
      </c>
      <c r="AG25" s="54">
        <f t="shared" ca="1" si="23"/>
        <v>0</v>
      </c>
    </row>
    <row r="26" spans="1:33">
      <c r="A26" s="27">
        <v>19</v>
      </c>
      <c r="B26" s="27">
        <f>IF(ISNUMBER(Descriptiva!C23),B25+1,"")</f>
        <v>19</v>
      </c>
      <c r="C26" s="217">
        <f>IF(ISNUMBER(Descriptiva!C23),Descriptiva!C23,"")</f>
        <v>24.8</v>
      </c>
      <c r="D26" s="28">
        <f t="shared" si="0"/>
        <v>34.4</v>
      </c>
      <c r="E26" s="29">
        <f t="shared" si="1"/>
        <v>615.04000000000008</v>
      </c>
      <c r="F26" s="30">
        <f t="shared" si="2"/>
        <v>3.2108436531709366</v>
      </c>
      <c r="G26" s="30">
        <f t="shared" si="3"/>
        <v>0</v>
      </c>
      <c r="I26" s="13" t="s">
        <v>24</v>
      </c>
      <c r="J26" s="32" t="s">
        <v>17</v>
      </c>
      <c r="K26" s="99">
        <f>IF(K8&gt;0,MEDIAN(C8:C157),"")</f>
        <v>29.7</v>
      </c>
      <c r="L26" s="100">
        <f>(K8+1)/2</f>
        <v>11.5</v>
      </c>
      <c r="M26" s="101">
        <f>K8/2</f>
        <v>11</v>
      </c>
      <c r="N26" s="101"/>
      <c r="Q26" t="s">
        <v>58</v>
      </c>
      <c r="R26">
        <f>S9</f>
        <v>6</v>
      </c>
      <c r="T26" s="242" t="s">
        <v>77</v>
      </c>
      <c r="U26" s="242" t="s">
        <v>203</v>
      </c>
      <c r="V26" s="242" t="s">
        <v>201</v>
      </c>
      <c r="X26" s="487" t="str">
        <f t="shared" ca="1" si="13"/>
        <v/>
      </c>
      <c r="Y26" s="487">
        <f t="shared" ca="1" si="14"/>
        <v>79</v>
      </c>
      <c r="Z26" s="487">
        <f t="shared" ca="1" si="15"/>
        <v>82</v>
      </c>
      <c r="AA26" s="488">
        <f t="shared" ca="1" si="16"/>
        <v>78.5</v>
      </c>
      <c r="AB26" s="488">
        <f t="shared" ca="1" si="17"/>
        <v>82.5</v>
      </c>
      <c r="AC26" s="487" t="str">
        <f t="shared" ca="1" si="18"/>
        <v/>
      </c>
      <c r="AD26" s="53">
        <f t="shared" ca="1" si="19"/>
        <v>0</v>
      </c>
      <c r="AE26" s="53">
        <f t="shared" ca="1" si="10"/>
        <v>22</v>
      </c>
      <c r="AF26" s="53" t="str">
        <f t="shared" ca="1" si="11"/>
        <v/>
      </c>
      <c r="AG26" s="54">
        <f t="shared" ca="1" si="23"/>
        <v>0</v>
      </c>
    </row>
    <row r="27" spans="1:33">
      <c r="A27" s="27">
        <v>20</v>
      </c>
      <c r="B27" s="27">
        <f>IF(ISNUMBER(Descriptiva!C24),B26+1,"")</f>
        <v>20</v>
      </c>
      <c r="C27" s="217">
        <f>IF(ISNUMBER(Descriptiva!C24),Descriptiva!C24,"")</f>
        <v>41.5</v>
      </c>
      <c r="D27" s="28">
        <f t="shared" si="0"/>
        <v>37.5</v>
      </c>
      <c r="E27" s="29">
        <f t="shared" si="1"/>
        <v>1722.25</v>
      </c>
      <c r="F27" s="30">
        <f t="shared" si="2"/>
        <v>3.7256934272366524</v>
      </c>
      <c r="G27" s="30">
        <f t="shared" si="3"/>
        <v>0</v>
      </c>
      <c r="I27" s="13" t="s">
        <v>59</v>
      </c>
      <c r="J27" s="32" t="s">
        <v>17</v>
      </c>
      <c r="K27" s="99">
        <f>IF(K8&gt;0,QUARTILE($C$8:$C$157,3),"")</f>
        <v>32.799999999999997</v>
      </c>
      <c r="L27" s="100">
        <f>(K8+1)*0.75</f>
        <v>17.25</v>
      </c>
      <c r="M27" s="101">
        <f>K8*0.75</f>
        <v>16.5</v>
      </c>
      <c r="N27" s="101"/>
      <c r="Q27" t="s">
        <v>60</v>
      </c>
      <c r="R27" s="103">
        <f>0.5*U29</f>
        <v>0.5</v>
      </c>
      <c r="T27" s="236">
        <f>ROW(R13)</f>
        <v>13</v>
      </c>
      <c r="U27" s="236">
        <f>ROW(S13)</f>
        <v>13</v>
      </c>
      <c r="V27" s="237">
        <f>ROW(T13)</f>
        <v>13</v>
      </c>
      <c r="X27" s="487" t="str">
        <f t="shared" ca="1" si="13"/>
        <v/>
      </c>
      <c r="Y27" s="487">
        <f t="shared" ca="1" si="14"/>
        <v>83</v>
      </c>
      <c r="Z27" s="487">
        <f t="shared" ca="1" si="15"/>
        <v>86</v>
      </c>
      <c r="AA27" s="488">
        <f t="shared" ca="1" si="16"/>
        <v>82.5</v>
      </c>
      <c r="AB27" s="488">
        <f t="shared" ca="1" si="17"/>
        <v>86.5</v>
      </c>
      <c r="AC27" s="487" t="str">
        <f t="shared" ca="1" si="18"/>
        <v/>
      </c>
      <c r="AD27" s="53">
        <f t="shared" ca="1" si="19"/>
        <v>0</v>
      </c>
      <c r="AE27" s="53">
        <f t="shared" ca="1" si="10"/>
        <v>22</v>
      </c>
      <c r="AF27" s="53" t="str">
        <f t="shared" ca="1" si="11"/>
        <v/>
      </c>
      <c r="AG27" s="54">
        <f t="shared" ca="1" si="23"/>
        <v>0</v>
      </c>
    </row>
    <row r="28" spans="1:33">
      <c r="A28" s="27">
        <v>21</v>
      </c>
      <c r="B28" s="27">
        <f>IF(ISNUMBER(Descriptiva!C25),B27+1,"")</f>
        <v>21</v>
      </c>
      <c r="C28" s="217">
        <f>IF(ISNUMBER(Descriptiva!C25),Descriptiva!C25,"")</f>
        <v>32.200000000000003</v>
      </c>
      <c r="D28" s="28">
        <f t="shared" si="0"/>
        <v>37.6</v>
      </c>
      <c r="E28" s="29">
        <f t="shared" si="1"/>
        <v>1036.8400000000001</v>
      </c>
      <c r="F28" s="30">
        <f t="shared" si="2"/>
        <v>3.4719664525503626</v>
      </c>
      <c r="G28" s="30">
        <f t="shared" si="3"/>
        <v>0</v>
      </c>
      <c r="I28" s="104" t="s">
        <v>68</v>
      </c>
      <c r="K28" s="34"/>
      <c r="L28" s="105"/>
      <c r="M28" s="106"/>
      <c r="N28" s="106"/>
      <c r="Q28" t="s">
        <v>61</v>
      </c>
      <c r="R28">
        <f ca="1">INDIRECT(T28)</f>
        <v>19</v>
      </c>
      <c r="T28" s="236" t="str">
        <f>T26&amp;T27+$R$22</f>
        <v>S15</v>
      </c>
      <c r="U28" s="236" t="str">
        <f>U26&amp;U27+$R$22</f>
        <v>T15</v>
      </c>
      <c r="V28" s="236" t="str">
        <f>V26&amp;V27+$R$22</f>
        <v>Q15</v>
      </c>
      <c r="X28" s="487" t="str">
        <f t="shared" ca="1" si="13"/>
        <v/>
      </c>
      <c r="Y28" s="487">
        <f t="shared" ca="1" si="14"/>
        <v>87</v>
      </c>
      <c r="Z28" s="487">
        <f t="shared" ca="1" si="15"/>
        <v>90</v>
      </c>
      <c r="AA28" s="488">
        <f t="shared" ca="1" si="16"/>
        <v>86.5</v>
      </c>
      <c r="AB28" s="488">
        <f t="shared" ca="1" si="17"/>
        <v>90.5</v>
      </c>
      <c r="AC28" s="487" t="str">
        <f t="shared" ca="1" si="18"/>
        <v/>
      </c>
      <c r="AD28" s="53">
        <f t="shared" ca="1" si="19"/>
        <v>0</v>
      </c>
      <c r="AE28" s="53">
        <f t="shared" ca="1" si="10"/>
        <v>22</v>
      </c>
      <c r="AF28" s="53" t="str">
        <f t="shared" ca="1" si="11"/>
        <v/>
      </c>
      <c r="AG28" s="54">
        <f t="shared" ca="1" si="23"/>
        <v>0</v>
      </c>
    </row>
    <row r="29" spans="1:33">
      <c r="A29" s="27">
        <v>22</v>
      </c>
      <c r="B29" s="27">
        <f>IF(ISNUMBER(Descriptiva!C26),B28+1,"")</f>
        <v>22</v>
      </c>
      <c r="C29" s="217">
        <f>IF(ISNUMBER(Descriptiva!C26),Descriptiva!C26,"")</f>
        <v>25.1</v>
      </c>
      <c r="D29" s="28">
        <f t="shared" si="0"/>
        <v>41.5</v>
      </c>
      <c r="E29" s="29">
        <f t="shared" si="1"/>
        <v>630.0100000000001</v>
      </c>
      <c r="F29" s="30">
        <f t="shared" si="2"/>
        <v>3.2228678461377385</v>
      </c>
      <c r="G29" s="30">
        <f t="shared" si="3"/>
        <v>0</v>
      </c>
      <c r="I29" s="107" t="s">
        <v>62</v>
      </c>
      <c r="J29" s="32" t="s">
        <v>17</v>
      </c>
      <c r="K29" s="218">
        <f>Descriptiva!K26</f>
        <v>17</v>
      </c>
      <c r="L29" s="109" t="str">
        <f>IF(OR(K29&lt;1,K29&gt;100)," &lt; Debe ser un valor entre 0 y 100","")</f>
        <v/>
      </c>
      <c r="M29" s="106"/>
      <c r="N29" s="106"/>
      <c r="Q29" t="s">
        <v>63</v>
      </c>
      <c r="R29">
        <f ca="1">INDIRECT(U28)</f>
        <v>42</v>
      </c>
      <c r="T29" s="237" t="s">
        <v>60</v>
      </c>
      <c r="U29" s="237">
        <f>IF(LEFT(UPPER(S10),1)="S",1,0)</f>
        <v>1</v>
      </c>
      <c r="V29" s="238"/>
      <c r="X29" s="487" t="str">
        <f t="shared" ca="1" si="13"/>
        <v/>
      </c>
      <c r="Y29" s="487">
        <f t="shared" ca="1" si="14"/>
        <v>91</v>
      </c>
      <c r="Z29" s="487">
        <f t="shared" ca="1" si="15"/>
        <v>94</v>
      </c>
      <c r="AA29" s="488">
        <f t="shared" ca="1" si="16"/>
        <v>90.5</v>
      </c>
      <c r="AB29" s="488">
        <f t="shared" ca="1" si="17"/>
        <v>94.5</v>
      </c>
      <c r="AC29" s="487" t="str">
        <f t="shared" ca="1" si="18"/>
        <v/>
      </c>
      <c r="AD29" s="53">
        <f t="shared" ca="1" si="19"/>
        <v>0</v>
      </c>
      <c r="AE29" s="53">
        <f t="shared" ca="1" si="10"/>
        <v>22</v>
      </c>
      <c r="AF29" s="53" t="str">
        <f t="shared" ca="1" si="11"/>
        <v/>
      </c>
      <c r="AG29" s="54">
        <f t="shared" ca="1" si="23"/>
        <v>0</v>
      </c>
    </row>
    <row r="30" spans="1:33">
      <c r="A30" s="27">
        <v>23</v>
      </c>
      <c r="B30" s="27" t="str">
        <f>IF(ISNUMBER(Descriptiva!C27),B29+1,"")</f>
        <v/>
      </c>
      <c r="C30" s="217" t="str">
        <f>IF(ISNUMBER(Descriptiva!C27),Descriptiva!C27,"")</f>
        <v/>
      </c>
      <c r="D30" s="28" t="str">
        <f t="shared" si="0"/>
        <v/>
      </c>
      <c r="E30" s="29" t="str">
        <f t="shared" si="1"/>
        <v/>
      </c>
      <c r="F30" s="30" t="str">
        <f t="shared" si="2"/>
        <v/>
      </c>
      <c r="G30" s="30">
        <f t="shared" si="3"/>
        <v>0</v>
      </c>
      <c r="I30" s="111" t="s">
        <v>69</v>
      </c>
      <c r="J30" s="88" t="s">
        <v>17</v>
      </c>
      <c r="K30" s="44">
        <f>IF(K8&gt;0,PERCENTILE($C$8:$C$157,K29/100),"")</f>
        <v>24.971</v>
      </c>
      <c r="L30" s="112">
        <f>(K8+1)*(K29/100)</f>
        <v>3.91</v>
      </c>
      <c r="M30" s="113">
        <f>K8*(K29/100)</f>
        <v>3.74</v>
      </c>
      <c r="N30" s="113"/>
      <c r="O30" s="59"/>
      <c r="P30" s="36"/>
      <c r="Q30" s="59" t="s">
        <v>64</v>
      </c>
      <c r="R30" s="59">
        <f ca="1">INDIRECT(V28)</f>
        <v>4</v>
      </c>
      <c r="S30" s="59"/>
      <c r="T30" s="239" t="s">
        <v>65</v>
      </c>
      <c r="U30" s="239"/>
      <c r="V30" s="240"/>
      <c r="X30" s="487" t="str">
        <f t="shared" ca="1" si="13"/>
        <v/>
      </c>
      <c r="Y30" s="487">
        <f t="shared" ca="1" si="14"/>
        <v>95</v>
      </c>
      <c r="Z30" s="487">
        <f t="shared" ca="1" si="15"/>
        <v>98</v>
      </c>
      <c r="AA30" s="488">
        <f t="shared" ca="1" si="16"/>
        <v>94.5</v>
      </c>
      <c r="AB30" s="488">
        <f t="shared" ca="1" si="17"/>
        <v>98.5</v>
      </c>
      <c r="AC30" s="487" t="str">
        <f t="shared" ca="1" si="18"/>
        <v/>
      </c>
      <c r="AD30" s="53">
        <f t="shared" ca="1" si="19"/>
        <v>0</v>
      </c>
      <c r="AE30" s="53">
        <f t="shared" ca="1" si="10"/>
        <v>22</v>
      </c>
      <c r="AF30" s="53" t="str">
        <f t="shared" ca="1" si="11"/>
        <v/>
      </c>
      <c r="AG30" s="54">
        <f t="shared" ca="1" si="23"/>
        <v>0</v>
      </c>
    </row>
    <row r="31" spans="1:33">
      <c r="A31" s="27">
        <v>24</v>
      </c>
      <c r="B31" s="27" t="str">
        <f>IF(ISNUMBER(Descriptiva!C28),B30+1,"")</f>
        <v/>
      </c>
      <c r="C31" s="217" t="str">
        <f>IF(ISNUMBER(Descriptiva!C28),Descriptiva!C28,"")</f>
        <v/>
      </c>
      <c r="D31" s="28" t="str">
        <f t="shared" si="0"/>
        <v/>
      </c>
      <c r="E31" s="29" t="str">
        <f t="shared" si="1"/>
        <v/>
      </c>
      <c r="F31" s="30" t="str">
        <f t="shared" si="2"/>
        <v/>
      </c>
      <c r="G31" s="30">
        <f t="shared" si="3"/>
        <v>0</v>
      </c>
      <c r="X31" s="487" t="str">
        <f t="shared" ca="1" si="13"/>
        <v/>
      </c>
      <c r="Y31" s="487">
        <f t="shared" ca="1" si="14"/>
        <v>99</v>
      </c>
      <c r="Z31" s="487">
        <f t="shared" ca="1" si="15"/>
        <v>102</v>
      </c>
      <c r="AA31" s="488">
        <f t="shared" ca="1" si="16"/>
        <v>98.5</v>
      </c>
      <c r="AB31" s="488">
        <f t="shared" ca="1" si="17"/>
        <v>102.5</v>
      </c>
      <c r="AC31" s="487" t="str">
        <f t="shared" ca="1" si="18"/>
        <v/>
      </c>
      <c r="AD31" s="53">
        <f t="shared" ca="1" si="19"/>
        <v>0</v>
      </c>
      <c r="AE31" s="53">
        <f t="shared" ca="1" si="10"/>
        <v>22</v>
      </c>
      <c r="AF31" s="53" t="str">
        <f t="shared" ca="1" si="11"/>
        <v/>
      </c>
      <c r="AG31" s="54">
        <f t="shared" ca="1" si="23"/>
        <v>0</v>
      </c>
    </row>
    <row r="32" spans="1:33">
      <c r="A32" s="27">
        <v>25</v>
      </c>
      <c r="B32" s="27" t="str">
        <f>IF(ISNUMBER(Descriptiva!C29),B31+1,"")</f>
        <v/>
      </c>
      <c r="C32" s="217" t="str">
        <f>IF(ISNUMBER(Descriptiva!C29),Descriptiva!C29,"")</f>
        <v/>
      </c>
      <c r="D32" s="28" t="str">
        <f t="shared" si="0"/>
        <v/>
      </c>
      <c r="E32" s="29" t="str">
        <f t="shared" si="1"/>
        <v/>
      </c>
      <c r="F32" s="30" t="str">
        <f t="shared" si="2"/>
        <v/>
      </c>
      <c r="G32" s="30">
        <f t="shared" si="3"/>
        <v>0</v>
      </c>
      <c r="Q32" s="13" t="s">
        <v>81</v>
      </c>
      <c r="X32" s="487" t="str">
        <f t="shared" ca="1" si="13"/>
        <v/>
      </c>
      <c r="Y32" s="487">
        <f t="shared" ca="1" si="14"/>
        <v>103</v>
      </c>
      <c r="Z32" s="487">
        <f t="shared" ca="1" si="15"/>
        <v>106</v>
      </c>
      <c r="AA32" s="488">
        <f t="shared" ca="1" si="16"/>
        <v>102.5</v>
      </c>
      <c r="AB32" s="488">
        <f t="shared" ca="1" si="17"/>
        <v>106.5</v>
      </c>
      <c r="AC32" s="487" t="str">
        <f t="shared" ca="1" si="18"/>
        <v/>
      </c>
      <c r="AD32" s="53">
        <f t="shared" ca="1" si="19"/>
        <v>0</v>
      </c>
      <c r="AE32" s="53">
        <f t="shared" ca="1" si="10"/>
        <v>22</v>
      </c>
      <c r="AF32" s="53" t="str">
        <f t="shared" ca="1" si="11"/>
        <v/>
      </c>
      <c r="AG32" s="54">
        <f t="shared" ca="1" si="23"/>
        <v>0</v>
      </c>
    </row>
    <row r="33" spans="1:33">
      <c r="A33" s="27">
        <v>26</v>
      </c>
      <c r="B33" s="27" t="str">
        <f>IF(ISNUMBER(Descriptiva!C30),B32+1,"")</f>
        <v/>
      </c>
      <c r="C33" s="217" t="str">
        <f>IF(ISNUMBER(Descriptiva!C30),Descriptiva!C30,"")</f>
        <v/>
      </c>
      <c r="D33" s="28" t="str">
        <f t="shared" si="0"/>
        <v/>
      </c>
      <c r="E33" s="29" t="str">
        <f t="shared" ref="E33:E96" si="24">IF(ISNUMBER(C33),C33^2,"")</f>
        <v/>
      </c>
      <c r="F33" s="30" t="str">
        <f t="shared" si="2"/>
        <v/>
      </c>
      <c r="G33" s="30">
        <f t="shared" si="3"/>
        <v>0</v>
      </c>
      <c r="Q33" s="50">
        <f>1+3.322*LOG10(K18)</f>
        <v>5.4595281456913689</v>
      </c>
      <c r="R33" s="76">
        <f>ROUND(Q33,0)</f>
        <v>5</v>
      </c>
      <c r="X33" s="487" t="str">
        <f t="shared" ca="1" si="13"/>
        <v/>
      </c>
      <c r="Y33" s="487">
        <f t="shared" ca="1" si="14"/>
        <v>107</v>
      </c>
      <c r="Z33" s="487">
        <f t="shared" ca="1" si="15"/>
        <v>110</v>
      </c>
      <c r="AA33" s="488">
        <f t="shared" ca="1" si="16"/>
        <v>106.5</v>
      </c>
      <c r="AB33" s="488">
        <f t="shared" ca="1" si="17"/>
        <v>110.5</v>
      </c>
      <c r="AC33" s="487" t="str">
        <f t="shared" ca="1" si="18"/>
        <v/>
      </c>
      <c r="AD33" s="53">
        <f t="shared" ca="1" si="19"/>
        <v>0</v>
      </c>
      <c r="AE33" s="53">
        <f t="shared" ca="1" si="10"/>
        <v>22</v>
      </c>
      <c r="AF33" s="53" t="str">
        <f t="shared" ca="1" si="11"/>
        <v/>
      </c>
      <c r="AG33" s="54">
        <f t="shared" ca="1" si="23"/>
        <v>0</v>
      </c>
    </row>
    <row r="34" spans="1:33">
      <c r="A34" s="27">
        <v>27</v>
      </c>
      <c r="B34" s="27" t="str">
        <f>IF(ISNUMBER(Descriptiva!C31),B33+1,"")</f>
        <v/>
      </c>
      <c r="C34" s="217" t="str">
        <f>IF(ISNUMBER(Descriptiva!C31),Descriptiva!C31,"")</f>
        <v/>
      </c>
      <c r="D34" s="28" t="str">
        <f t="shared" si="0"/>
        <v/>
      </c>
      <c r="E34" s="29" t="str">
        <f t="shared" si="24"/>
        <v/>
      </c>
      <c r="F34" s="30" t="str">
        <f t="shared" si="2"/>
        <v/>
      </c>
      <c r="G34" s="30">
        <f t="shared" si="3"/>
        <v>0</v>
      </c>
      <c r="X34" s="487" t="str">
        <f t="shared" ca="1" si="13"/>
        <v/>
      </c>
      <c r="Y34" s="487">
        <f t="shared" ca="1" si="14"/>
        <v>111</v>
      </c>
      <c r="Z34" s="487">
        <f t="shared" ca="1" si="15"/>
        <v>114</v>
      </c>
      <c r="AA34" s="488">
        <f t="shared" ca="1" si="16"/>
        <v>110.5</v>
      </c>
      <c r="AB34" s="488">
        <f t="shared" ca="1" si="17"/>
        <v>114.5</v>
      </c>
      <c r="AC34" s="487" t="str">
        <f t="shared" ca="1" si="18"/>
        <v/>
      </c>
      <c r="AD34" s="53">
        <f t="shared" ca="1" si="19"/>
        <v>0</v>
      </c>
      <c r="AE34" s="53">
        <f t="shared" ca="1" si="10"/>
        <v>22</v>
      </c>
      <c r="AF34" s="53" t="str">
        <f t="shared" ca="1" si="11"/>
        <v/>
      </c>
      <c r="AG34" s="54">
        <f t="shared" ca="1" si="23"/>
        <v>0</v>
      </c>
    </row>
    <row r="35" spans="1:33">
      <c r="A35" s="27">
        <v>28</v>
      </c>
      <c r="B35" s="27" t="str">
        <f>IF(ISNUMBER(Descriptiva!C32),B34+1,"")</f>
        <v/>
      </c>
      <c r="C35" s="217" t="str">
        <f>IF(ISNUMBER(Descriptiva!C32),Descriptiva!C32,"")</f>
        <v/>
      </c>
      <c r="D35" s="28" t="str">
        <f t="shared" si="0"/>
        <v/>
      </c>
      <c r="E35" s="29" t="str">
        <f t="shared" si="24"/>
        <v/>
      </c>
      <c r="F35" s="30" t="str">
        <f t="shared" si="2"/>
        <v/>
      </c>
      <c r="G35" s="30">
        <f t="shared" si="3"/>
        <v>0</v>
      </c>
      <c r="Q35" s="56" t="s">
        <v>83</v>
      </c>
      <c r="R35" s="59"/>
      <c r="S35" s="59"/>
      <c r="T35" s="59"/>
      <c r="U35" s="59"/>
      <c r="V35" s="56"/>
      <c r="X35" s="487" t="str">
        <f t="shared" ca="1" si="13"/>
        <v/>
      </c>
      <c r="Y35" s="487">
        <f t="shared" ca="1" si="14"/>
        <v>115</v>
      </c>
      <c r="Z35" s="487">
        <f t="shared" ca="1" si="15"/>
        <v>118</v>
      </c>
      <c r="AA35" s="488">
        <f t="shared" ca="1" si="16"/>
        <v>114.5</v>
      </c>
      <c r="AB35" s="488">
        <f t="shared" ca="1" si="17"/>
        <v>118.5</v>
      </c>
      <c r="AC35" s="487" t="str">
        <f t="shared" ca="1" si="18"/>
        <v/>
      </c>
      <c r="AD35" s="53">
        <f t="shared" ca="1" si="19"/>
        <v>0</v>
      </c>
      <c r="AE35" s="53">
        <f t="shared" ca="1" si="10"/>
        <v>22</v>
      </c>
      <c r="AF35" s="53" t="str">
        <f t="shared" ca="1" si="11"/>
        <v/>
      </c>
      <c r="AG35" s="54">
        <f t="shared" ca="1" si="23"/>
        <v>0</v>
      </c>
    </row>
    <row r="36" spans="1:33">
      <c r="A36" s="27">
        <v>29</v>
      </c>
      <c r="B36" s="27" t="str">
        <f>IF(ISNUMBER(Descriptiva!C33),B35+1,"")</f>
        <v/>
      </c>
      <c r="C36" s="217" t="str">
        <f>IF(ISNUMBER(Descriptiva!C33),Descriptiva!C33,"")</f>
        <v/>
      </c>
      <c r="D36" s="28" t="str">
        <f t="shared" si="0"/>
        <v/>
      </c>
      <c r="E36" s="29" t="str">
        <f t="shared" si="24"/>
        <v/>
      </c>
      <c r="F36" s="30" t="str">
        <f t="shared" si="2"/>
        <v/>
      </c>
      <c r="G36" s="30">
        <f t="shared" si="3"/>
        <v>0</v>
      </c>
      <c r="Q36" s="245" t="s">
        <v>85</v>
      </c>
      <c r="R36" s="245"/>
      <c r="S36" s="254">
        <f>K18</f>
        <v>22</v>
      </c>
      <c r="X36" s="487" t="str">
        <f t="shared" ca="1" si="13"/>
        <v/>
      </c>
      <c r="Y36" s="487">
        <f t="shared" ca="1" si="14"/>
        <v>119</v>
      </c>
      <c r="Z36" s="487">
        <f t="shared" ca="1" si="15"/>
        <v>122</v>
      </c>
      <c r="AA36" s="488">
        <f t="shared" ca="1" si="16"/>
        <v>118.5</v>
      </c>
      <c r="AB36" s="488">
        <f t="shared" ca="1" si="17"/>
        <v>122.5</v>
      </c>
      <c r="AC36" s="487" t="str">
        <f t="shared" ca="1" si="18"/>
        <v/>
      </c>
      <c r="AD36" s="53">
        <f t="shared" ca="1" si="19"/>
        <v>0</v>
      </c>
      <c r="AE36" s="53">
        <f t="shared" ca="1" si="10"/>
        <v>22</v>
      </c>
      <c r="AF36" s="53" t="str">
        <f t="shared" ca="1" si="11"/>
        <v/>
      </c>
      <c r="AG36" s="54">
        <f t="shared" ca="1" si="23"/>
        <v>0</v>
      </c>
    </row>
    <row r="37" spans="1:33">
      <c r="A37" s="27">
        <v>30</v>
      </c>
      <c r="B37" s="27" t="str">
        <f>IF(ISNUMBER(Descriptiva!C34),B36+1,"")</f>
        <v/>
      </c>
      <c r="C37" s="217" t="str">
        <f>IF(ISNUMBER(Descriptiva!C34),Descriptiva!C34,"")</f>
        <v/>
      </c>
      <c r="D37" s="28" t="str">
        <f t="shared" si="0"/>
        <v/>
      </c>
      <c r="E37" s="29" t="str">
        <f t="shared" si="24"/>
        <v/>
      </c>
      <c r="F37" s="30" t="str">
        <f t="shared" si="2"/>
        <v/>
      </c>
      <c r="G37" s="30">
        <f t="shared" si="3"/>
        <v>0</v>
      </c>
      <c r="Q37" s="245" t="s">
        <v>82</v>
      </c>
      <c r="R37" s="245"/>
      <c r="S37" s="255">
        <f>IF(S36&gt;0,1+3.322*LOG10(S36),0)</f>
        <v>5.4595281456913689</v>
      </c>
      <c r="T37" s="251">
        <f>IF(S37&gt;0,ROUND(S37,0),"")</f>
        <v>5</v>
      </c>
      <c r="X37" s="487" t="str">
        <f t="shared" ca="1" si="13"/>
        <v/>
      </c>
      <c r="Y37" s="487">
        <f t="shared" ca="1" si="14"/>
        <v>123</v>
      </c>
      <c r="Z37" s="487">
        <f t="shared" ca="1" si="15"/>
        <v>126</v>
      </c>
      <c r="AA37" s="488">
        <f t="shared" ca="1" si="16"/>
        <v>122.5</v>
      </c>
      <c r="AB37" s="488">
        <f t="shared" ca="1" si="17"/>
        <v>126.5</v>
      </c>
      <c r="AC37" s="487" t="str">
        <f t="shared" ca="1" si="18"/>
        <v/>
      </c>
      <c r="AD37" s="53">
        <f t="shared" ca="1" si="19"/>
        <v>0</v>
      </c>
      <c r="AE37" s="53">
        <f t="shared" ca="1" si="10"/>
        <v>22</v>
      </c>
      <c r="AF37" s="53" t="str">
        <f t="shared" ca="1" si="11"/>
        <v/>
      </c>
      <c r="AG37" s="54">
        <f t="shared" ca="1" si="23"/>
        <v>0</v>
      </c>
    </row>
    <row r="38" spans="1:33">
      <c r="A38" s="27">
        <v>31</v>
      </c>
      <c r="B38" s="27" t="str">
        <f>IF(ISNUMBER(Descriptiva!C35),B37+1,"")</f>
        <v/>
      </c>
      <c r="C38" s="217" t="str">
        <f>IF(ISNUMBER(Descriptiva!C35),Descriptiva!C35,"")</f>
        <v/>
      </c>
      <c r="D38" s="28" t="str">
        <f t="shared" si="0"/>
        <v/>
      </c>
      <c r="E38" s="29" t="str">
        <f t="shared" si="24"/>
        <v/>
      </c>
      <c r="F38" s="30" t="str">
        <f t="shared" si="2"/>
        <v/>
      </c>
      <c r="G38" s="30">
        <f t="shared" si="3"/>
        <v>0</v>
      </c>
      <c r="Q38" s="245" t="s">
        <v>86</v>
      </c>
      <c r="S38" s="255">
        <f>3.5*K12*K8^(-1/3)</f>
        <v>7.0650324410455232</v>
      </c>
      <c r="T38" s="252">
        <f>ROUND(S38,0)</f>
        <v>7</v>
      </c>
      <c r="X38" s="487" t="str">
        <f t="shared" ca="1" si="13"/>
        <v/>
      </c>
      <c r="Y38" s="487">
        <f t="shared" ca="1" si="14"/>
        <v>127</v>
      </c>
      <c r="Z38" s="487">
        <f t="shared" ca="1" si="15"/>
        <v>130</v>
      </c>
      <c r="AA38" s="488">
        <f t="shared" ca="1" si="16"/>
        <v>126.5</v>
      </c>
      <c r="AB38" s="488">
        <f t="shared" ca="1" si="17"/>
        <v>130.5</v>
      </c>
      <c r="AC38" s="487" t="str">
        <f t="shared" ca="1" si="18"/>
        <v/>
      </c>
      <c r="AD38" s="53">
        <f t="shared" ca="1" si="19"/>
        <v>0</v>
      </c>
      <c r="AE38" s="53">
        <f t="shared" ca="1" si="10"/>
        <v>22</v>
      </c>
      <c r="AF38" s="53" t="str">
        <f t="shared" ca="1" si="11"/>
        <v/>
      </c>
      <c r="AG38" s="54">
        <f t="shared" ca="1" si="23"/>
        <v>0</v>
      </c>
    </row>
    <row r="39" spans="1:33">
      <c r="A39" s="27">
        <v>32</v>
      </c>
      <c r="B39" s="27" t="str">
        <f>IF(ISNUMBER(Descriptiva!C36),B38+1,"")</f>
        <v/>
      </c>
      <c r="C39" s="217" t="str">
        <f>IF(ISNUMBER(Descriptiva!C36),Descriptiva!C36,"")</f>
        <v/>
      </c>
      <c r="D39" s="28" t="str">
        <f t="shared" si="0"/>
        <v/>
      </c>
      <c r="E39" s="29" t="str">
        <f t="shared" si="24"/>
        <v/>
      </c>
      <c r="F39" s="30" t="str">
        <f t="shared" si="2"/>
        <v/>
      </c>
      <c r="G39" s="30">
        <f t="shared" si="3"/>
        <v>0</v>
      </c>
      <c r="Q39" s="245" t="s">
        <v>87</v>
      </c>
      <c r="S39" s="255">
        <f>2*(K27-K25)*K18^(-1/3)</f>
        <v>5.3710880626646507</v>
      </c>
      <c r="T39" s="253">
        <f>ROUND(S39,0)</f>
        <v>5</v>
      </c>
      <c r="X39" s="487" t="str">
        <f t="shared" ca="1" si="13"/>
        <v/>
      </c>
      <c r="Y39" s="487">
        <f t="shared" ca="1" si="14"/>
        <v>131</v>
      </c>
      <c r="Z39" s="487">
        <f t="shared" ca="1" si="15"/>
        <v>134</v>
      </c>
      <c r="AA39" s="488">
        <f t="shared" ca="1" si="16"/>
        <v>130.5</v>
      </c>
      <c r="AB39" s="488">
        <f t="shared" ca="1" si="17"/>
        <v>134.5</v>
      </c>
      <c r="AC39" s="487" t="str">
        <f t="shared" ca="1" si="18"/>
        <v/>
      </c>
      <c r="AD39" s="53">
        <f t="shared" ca="1" si="19"/>
        <v>0</v>
      </c>
      <c r="AE39" s="53">
        <f t="shared" ca="1" si="10"/>
        <v>22</v>
      </c>
      <c r="AF39" s="53" t="str">
        <f t="shared" ca="1" si="11"/>
        <v/>
      </c>
      <c r="AG39" s="54">
        <f t="shared" ca="1" si="23"/>
        <v>0</v>
      </c>
    </row>
    <row r="40" spans="1:33">
      <c r="A40" s="27">
        <v>33</v>
      </c>
      <c r="B40" s="27" t="str">
        <f>IF(ISNUMBER(Descriptiva!C37),B39+1,"")</f>
        <v/>
      </c>
      <c r="C40" s="217" t="str">
        <f>IF(ISNUMBER(Descriptiva!C37),Descriptiva!C37,"")</f>
        <v/>
      </c>
      <c r="D40" s="28" t="str">
        <f t="shared" si="0"/>
        <v/>
      </c>
      <c r="E40" s="29" t="str">
        <f t="shared" si="24"/>
        <v/>
      </c>
      <c r="F40" s="30" t="str">
        <f t="shared" si="2"/>
        <v/>
      </c>
      <c r="G40" s="30">
        <f t="shared" si="3"/>
        <v>0</v>
      </c>
      <c r="X40" s="487" t="str">
        <f t="shared" ca="1" si="13"/>
        <v/>
      </c>
      <c r="Y40" s="487">
        <f t="shared" ca="1" si="14"/>
        <v>135</v>
      </c>
      <c r="Z40" s="487">
        <f t="shared" ca="1" si="15"/>
        <v>138</v>
      </c>
      <c r="AA40" s="488">
        <f t="shared" ca="1" si="16"/>
        <v>134.5</v>
      </c>
      <c r="AB40" s="488">
        <f t="shared" ca="1" si="17"/>
        <v>138.5</v>
      </c>
      <c r="AC40" s="487" t="str">
        <f t="shared" ca="1" si="18"/>
        <v/>
      </c>
      <c r="AD40" s="53">
        <f t="shared" ca="1" si="19"/>
        <v>0</v>
      </c>
      <c r="AE40" s="53">
        <f t="shared" ca="1" si="10"/>
        <v>22</v>
      </c>
      <c r="AF40" s="53" t="str">
        <f t="shared" ca="1" si="11"/>
        <v/>
      </c>
      <c r="AG40" s="54">
        <f t="shared" ca="1" si="23"/>
        <v>0</v>
      </c>
    </row>
    <row r="41" spans="1:33">
      <c r="A41" s="27">
        <v>34</v>
      </c>
      <c r="B41" s="27" t="str">
        <f>IF(ISNUMBER(Descriptiva!C38),B40+1,"")</f>
        <v/>
      </c>
      <c r="C41" s="217" t="str">
        <f>IF(ISNUMBER(Descriptiva!C38),Descriptiva!C38,"")</f>
        <v/>
      </c>
      <c r="D41" s="28" t="str">
        <f t="shared" si="0"/>
        <v/>
      </c>
      <c r="E41" s="29" t="str">
        <f t="shared" si="24"/>
        <v/>
      </c>
      <c r="F41" s="30" t="str">
        <f t="shared" si="2"/>
        <v/>
      </c>
      <c r="G41" s="30">
        <f t="shared" si="3"/>
        <v>0</v>
      </c>
      <c r="X41" s="487" t="str">
        <f t="shared" ca="1" si="13"/>
        <v/>
      </c>
      <c r="Y41" s="487">
        <f t="shared" ca="1" si="14"/>
        <v>139</v>
      </c>
      <c r="Z41" s="487">
        <f t="shared" ca="1" si="15"/>
        <v>142</v>
      </c>
      <c r="AA41" s="488">
        <f t="shared" ca="1" si="16"/>
        <v>138.5</v>
      </c>
      <c r="AB41" s="488">
        <f t="shared" ca="1" si="17"/>
        <v>142.5</v>
      </c>
      <c r="AC41" s="487" t="str">
        <f t="shared" ca="1" si="18"/>
        <v/>
      </c>
      <c r="AD41" s="53">
        <f t="shared" ca="1" si="19"/>
        <v>0</v>
      </c>
      <c r="AE41" s="53">
        <f t="shared" ca="1" si="10"/>
        <v>22</v>
      </c>
      <c r="AF41" s="53" t="str">
        <f t="shared" ca="1" si="11"/>
        <v/>
      </c>
      <c r="AG41" s="54">
        <f t="shared" ca="1" si="23"/>
        <v>0</v>
      </c>
    </row>
    <row r="42" spans="1:33">
      <c r="A42" s="27">
        <v>35</v>
      </c>
      <c r="B42" s="27" t="str">
        <f>IF(ISNUMBER(Descriptiva!C39),B41+1,"")</f>
        <v/>
      </c>
      <c r="C42" s="217" t="str">
        <f>IF(ISNUMBER(Descriptiva!C39),Descriptiva!C39,"")</f>
        <v/>
      </c>
      <c r="D42" s="28" t="str">
        <f t="shared" si="0"/>
        <v/>
      </c>
      <c r="E42" s="29" t="str">
        <f t="shared" si="24"/>
        <v/>
      </c>
      <c r="F42" s="30" t="str">
        <f t="shared" si="2"/>
        <v/>
      </c>
      <c r="G42" s="30">
        <f t="shared" si="3"/>
        <v>0</v>
      </c>
      <c r="X42" s="487" t="str">
        <f t="shared" ca="1" si="13"/>
        <v/>
      </c>
      <c r="Y42" s="487">
        <f t="shared" ca="1" si="14"/>
        <v>143</v>
      </c>
      <c r="Z42" s="487">
        <f t="shared" ca="1" si="15"/>
        <v>146</v>
      </c>
      <c r="AA42" s="488">
        <f t="shared" ca="1" si="16"/>
        <v>142.5</v>
      </c>
      <c r="AB42" s="488">
        <f t="shared" ca="1" si="17"/>
        <v>146.5</v>
      </c>
      <c r="AC42" s="487" t="str">
        <f t="shared" ca="1" si="18"/>
        <v/>
      </c>
      <c r="AD42" s="53">
        <f t="shared" ca="1" si="19"/>
        <v>0</v>
      </c>
      <c r="AE42" s="53">
        <f t="shared" ca="1" si="10"/>
        <v>22</v>
      </c>
      <c r="AF42" s="53" t="str">
        <f t="shared" ca="1" si="11"/>
        <v/>
      </c>
      <c r="AG42" s="54">
        <f t="shared" ca="1" si="23"/>
        <v>0</v>
      </c>
    </row>
    <row r="43" spans="1:33">
      <c r="A43" s="27">
        <v>36</v>
      </c>
      <c r="B43" s="27" t="str">
        <f>IF(ISNUMBER(Descriptiva!C40),B42+1,"")</f>
        <v/>
      </c>
      <c r="C43" s="217" t="str">
        <f>IF(ISNUMBER(Descriptiva!C40),Descriptiva!C40,"")</f>
        <v/>
      </c>
      <c r="D43" s="28" t="str">
        <f t="shared" si="0"/>
        <v/>
      </c>
      <c r="E43" s="29" t="str">
        <f t="shared" si="24"/>
        <v/>
      </c>
      <c r="F43" s="30" t="str">
        <f t="shared" si="2"/>
        <v/>
      </c>
      <c r="G43" s="30">
        <f t="shared" si="3"/>
        <v>0</v>
      </c>
      <c r="X43" s="487" t="str">
        <f t="shared" ca="1" si="13"/>
        <v/>
      </c>
      <c r="Y43" s="487">
        <f t="shared" ca="1" si="14"/>
        <v>147</v>
      </c>
      <c r="Z43" s="487">
        <f t="shared" ca="1" si="15"/>
        <v>150</v>
      </c>
      <c r="AA43" s="488">
        <f t="shared" ca="1" si="16"/>
        <v>146.5</v>
      </c>
      <c r="AB43" s="488">
        <f t="shared" ca="1" si="17"/>
        <v>150.5</v>
      </c>
      <c r="AC43" s="487" t="str">
        <f t="shared" ca="1" si="18"/>
        <v/>
      </c>
      <c r="AD43" s="53">
        <f t="shared" ca="1" si="19"/>
        <v>0</v>
      </c>
      <c r="AE43" s="53">
        <f t="shared" ca="1" si="10"/>
        <v>22</v>
      </c>
      <c r="AF43" s="53" t="str">
        <f t="shared" ca="1" si="11"/>
        <v/>
      </c>
      <c r="AG43" s="54">
        <f t="shared" ca="1" si="23"/>
        <v>0</v>
      </c>
    </row>
    <row r="44" spans="1:33">
      <c r="A44" s="27">
        <v>37</v>
      </c>
      <c r="B44" s="27" t="str">
        <f>IF(ISNUMBER(Descriptiva!C41),B43+1,"")</f>
        <v/>
      </c>
      <c r="C44" s="217" t="str">
        <f>IF(ISNUMBER(Descriptiva!C41),Descriptiva!C41,"")</f>
        <v/>
      </c>
      <c r="D44" s="28" t="str">
        <f t="shared" si="0"/>
        <v/>
      </c>
      <c r="E44" s="29" t="str">
        <f t="shared" si="24"/>
        <v/>
      </c>
      <c r="F44" s="30" t="str">
        <f t="shared" si="2"/>
        <v/>
      </c>
      <c r="G44" s="30">
        <f t="shared" si="3"/>
        <v>0</v>
      </c>
      <c r="X44" s="487" t="str">
        <f t="shared" ca="1" si="13"/>
        <v/>
      </c>
      <c r="Y44" s="487">
        <f t="shared" ca="1" si="14"/>
        <v>151</v>
      </c>
      <c r="Z44" s="487">
        <f t="shared" ca="1" si="15"/>
        <v>154</v>
      </c>
      <c r="AA44" s="488">
        <f t="shared" ca="1" si="16"/>
        <v>150.5</v>
      </c>
      <c r="AB44" s="488">
        <f t="shared" ca="1" si="17"/>
        <v>154.5</v>
      </c>
      <c r="AC44" s="487" t="str">
        <f t="shared" ca="1" si="18"/>
        <v/>
      </c>
      <c r="AD44" s="53">
        <f t="shared" ca="1" si="19"/>
        <v>0</v>
      </c>
      <c r="AE44" s="53">
        <f t="shared" ca="1" si="10"/>
        <v>22</v>
      </c>
      <c r="AF44" s="53" t="str">
        <f t="shared" ca="1" si="11"/>
        <v/>
      </c>
      <c r="AG44" s="54">
        <f t="shared" ca="1" si="23"/>
        <v>0</v>
      </c>
    </row>
    <row r="45" spans="1:33">
      <c r="A45" s="27">
        <v>38</v>
      </c>
      <c r="B45" s="27" t="str">
        <f>IF(ISNUMBER(Descriptiva!C42),B44+1,"")</f>
        <v/>
      </c>
      <c r="C45" s="217" t="str">
        <f>IF(ISNUMBER(Descriptiva!C42),Descriptiva!C42,"")</f>
        <v/>
      </c>
      <c r="D45" s="28" t="str">
        <f t="shared" si="0"/>
        <v/>
      </c>
      <c r="E45" s="29" t="str">
        <f t="shared" si="24"/>
        <v/>
      </c>
      <c r="F45" s="30" t="str">
        <f t="shared" si="2"/>
        <v/>
      </c>
      <c r="G45" s="30">
        <f t="shared" si="3"/>
        <v>0</v>
      </c>
      <c r="X45" s="487" t="str">
        <f t="shared" ca="1" si="13"/>
        <v/>
      </c>
      <c r="Y45" s="487">
        <f t="shared" ca="1" si="14"/>
        <v>155</v>
      </c>
      <c r="Z45" s="487">
        <f t="shared" ca="1" si="15"/>
        <v>158</v>
      </c>
      <c r="AA45" s="488">
        <f t="shared" ca="1" si="16"/>
        <v>154.5</v>
      </c>
      <c r="AB45" s="488">
        <f t="shared" ca="1" si="17"/>
        <v>158.5</v>
      </c>
      <c r="AC45" s="487" t="str">
        <f t="shared" ca="1" si="18"/>
        <v/>
      </c>
      <c r="AD45" s="53">
        <f t="shared" ca="1" si="19"/>
        <v>0</v>
      </c>
      <c r="AE45" s="53">
        <f t="shared" ca="1" si="10"/>
        <v>22</v>
      </c>
      <c r="AF45" s="53" t="str">
        <f t="shared" ca="1" si="11"/>
        <v/>
      </c>
      <c r="AG45" s="54">
        <f t="shared" ca="1" si="23"/>
        <v>0</v>
      </c>
    </row>
    <row r="46" spans="1:33">
      <c r="A46" s="27">
        <v>39</v>
      </c>
      <c r="B46" s="27" t="str">
        <f>IF(ISNUMBER(Descriptiva!C43),B45+1,"")</f>
        <v/>
      </c>
      <c r="C46" s="217" t="str">
        <f>IF(ISNUMBER(Descriptiva!C43),Descriptiva!C43,"")</f>
        <v/>
      </c>
      <c r="D46" s="28" t="str">
        <f t="shared" si="0"/>
        <v/>
      </c>
      <c r="E46" s="29" t="str">
        <f t="shared" si="24"/>
        <v/>
      </c>
      <c r="F46" s="30" t="str">
        <f t="shared" si="2"/>
        <v/>
      </c>
      <c r="G46" s="30">
        <f t="shared" si="3"/>
        <v>0</v>
      </c>
      <c r="X46" s="487" t="str">
        <f t="shared" ca="1" si="13"/>
        <v/>
      </c>
      <c r="Y46" s="487">
        <f t="shared" ca="1" si="14"/>
        <v>159</v>
      </c>
      <c r="Z46" s="487">
        <f t="shared" ca="1" si="15"/>
        <v>162</v>
      </c>
      <c r="AA46" s="488">
        <f t="shared" ca="1" si="16"/>
        <v>158.5</v>
      </c>
      <c r="AB46" s="488">
        <f t="shared" ca="1" si="17"/>
        <v>162.5</v>
      </c>
      <c r="AC46" s="487" t="str">
        <f t="shared" ca="1" si="18"/>
        <v/>
      </c>
      <c r="AD46" s="53">
        <f t="shared" ca="1" si="19"/>
        <v>0</v>
      </c>
      <c r="AE46" s="53">
        <f t="shared" ca="1" si="10"/>
        <v>22</v>
      </c>
      <c r="AF46" s="53" t="str">
        <f t="shared" ca="1" si="11"/>
        <v/>
      </c>
      <c r="AG46" s="54">
        <f t="shared" ca="1" si="23"/>
        <v>0</v>
      </c>
    </row>
    <row r="47" spans="1:33">
      <c r="A47" s="27">
        <v>40</v>
      </c>
      <c r="B47" s="27" t="str">
        <f>IF(ISNUMBER(Descriptiva!C44),B46+1,"")</f>
        <v/>
      </c>
      <c r="C47" s="217" t="str">
        <f>IF(ISNUMBER(Descriptiva!C44),Descriptiva!C44,"")</f>
        <v/>
      </c>
      <c r="D47" s="28" t="str">
        <f t="shared" si="0"/>
        <v/>
      </c>
      <c r="E47" s="29" t="str">
        <f t="shared" si="24"/>
        <v/>
      </c>
      <c r="F47" s="30" t="str">
        <f t="shared" si="2"/>
        <v/>
      </c>
      <c r="G47" s="30">
        <f t="shared" si="3"/>
        <v>0</v>
      </c>
      <c r="X47" s="487" t="str">
        <f t="shared" ca="1" si="13"/>
        <v/>
      </c>
      <c r="Y47" s="487">
        <f t="shared" ca="1" si="14"/>
        <v>163</v>
      </c>
      <c r="Z47" s="487">
        <f t="shared" ca="1" si="15"/>
        <v>166</v>
      </c>
      <c r="AA47" s="488">
        <f t="shared" ca="1" si="16"/>
        <v>162.5</v>
      </c>
      <c r="AB47" s="488">
        <f t="shared" ca="1" si="17"/>
        <v>166.5</v>
      </c>
      <c r="AC47" s="487" t="str">
        <f t="shared" ca="1" si="18"/>
        <v/>
      </c>
      <c r="AD47" s="53">
        <f t="shared" ca="1" si="19"/>
        <v>0</v>
      </c>
      <c r="AE47" s="53">
        <f t="shared" ca="1" si="10"/>
        <v>22</v>
      </c>
      <c r="AF47" s="53" t="str">
        <f t="shared" ca="1" si="11"/>
        <v/>
      </c>
      <c r="AG47" s="54">
        <f t="shared" ca="1" si="23"/>
        <v>0</v>
      </c>
    </row>
    <row r="48" spans="1:33">
      <c r="A48" s="27">
        <v>41</v>
      </c>
      <c r="B48" s="27" t="str">
        <f>IF(ISNUMBER(Descriptiva!C45),B47+1,"")</f>
        <v/>
      </c>
      <c r="C48" s="217" t="str">
        <f>IF(ISNUMBER(Descriptiva!C45),Descriptiva!C45,"")</f>
        <v/>
      </c>
      <c r="D48" s="28" t="str">
        <f t="shared" si="0"/>
        <v/>
      </c>
      <c r="E48" s="29" t="str">
        <f t="shared" si="24"/>
        <v/>
      </c>
      <c r="F48" s="30" t="str">
        <f t="shared" si="2"/>
        <v/>
      </c>
      <c r="G48" s="30">
        <f t="shared" si="3"/>
        <v>0</v>
      </c>
      <c r="Q48" s="114"/>
      <c r="R48" s="114"/>
      <c r="S48" s="114"/>
      <c r="T48" s="114"/>
      <c r="U48" s="36"/>
      <c r="V48" s="62"/>
      <c r="X48" s="487" t="str">
        <f t="shared" ca="1" si="13"/>
        <v/>
      </c>
      <c r="Y48" s="487">
        <f t="shared" ca="1" si="14"/>
        <v>167</v>
      </c>
      <c r="Z48" s="487">
        <f t="shared" ca="1" si="15"/>
        <v>170</v>
      </c>
      <c r="AA48" s="488">
        <f t="shared" ca="1" si="16"/>
        <v>166.5</v>
      </c>
      <c r="AB48" s="488">
        <f t="shared" ca="1" si="17"/>
        <v>170.5</v>
      </c>
      <c r="AC48" s="487" t="str">
        <f t="shared" ca="1" si="18"/>
        <v/>
      </c>
      <c r="AD48" s="53">
        <f t="shared" ca="1" si="19"/>
        <v>0</v>
      </c>
      <c r="AE48" s="53">
        <f t="shared" ca="1" si="10"/>
        <v>22</v>
      </c>
      <c r="AF48" s="53" t="str">
        <f t="shared" ca="1" si="11"/>
        <v/>
      </c>
      <c r="AG48" s="54">
        <f t="shared" ca="1" si="23"/>
        <v>0</v>
      </c>
    </row>
    <row r="49" spans="1:33">
      <c r="A49" s="27">
        <v>42</v>
      </c>
      <c r="B49" s="27" t="str">
        <f>IF(ISNUMBER(Descriptiva!C46),B48+1,"")</f>
        <v/>
      </c>
      <c r="C49" s="217" t="str">
        <f>IF(ISNUMBER(Descriptiva!C46),Descriptiva!C46,"")</f>
        <v/>
      </c>
      <c r="D49" s="28" t="str">
        <f t="shared" si="0"/>
        <v/>
      </c>
      <c r="E49" s="29" t="str">
        <f t="shared" si="24"/>
        <v/>
      </c>
      <c r="F49" s="30" t="str">
        <f t="shared" si="2"/>
        <v/>
      </c>
      <c r="G49" s="30">
        <f t="shared" si="3"/>
        <v>0</v>
      </c>
      <c r="Q49" s="115"/>
      <c r="R49" s="115"/>
      <c r="S49" s="114"/>
      <c r="T49" s="114"/>
      <c r="U49" s="36"/>
      <c r="V49" s="62"/>
      <c r="X49" s="487" t="str">
        <f t="shared" ca="1" si="13"/>
        <v/>
      </c>
      <c r="Y49" s="487">
        <f t="shared" ca="1" si="14"/>
        <v>171</v>
      </c>
      <c r="Z49" s="487">
        <f t="shared" ca="1" si="15"/>
        <v>174</v>
      </c>
      <c r="AA49" s="488">
        <f t="shared" ca="1" si="16"/>
        <v>170.5</v>
      </c>
      <c r="AB49" s="488">
        <f t="shared" ca="1" si="17"/>
        <v>174.5</v>
      </c>
      <c r="AC49" s="487" t="str">
        <f t="shared" ca="1" si="18"/>
        <v/>
      </c>
      <c r="AD49" s="53">
        <f t="shared" ca="1" si="19"/>
        <v>0</v>
      </c>
      <c r="AE49" s="53">
        <f t="shared" ca="1" si="10"/>
        <v>22</v>
      </c>
      <c r="AF49" s="53" t="str">
        <f t="shared" ca="1" si="11"/>
        <v/>
      </c>
      <c r="AG49" s="54">
        <f t="shared" ca="1" si="23"/>
        <v>0</v>
      </c>
    </row>
    <row r="50" spans="1:33">
      <c r="A50" s="27">
        <v>43</v>
      </c>
      <c r="B50" s="27" t="str">
        <f>IF(ISNUMBER(Descriptiva!C47),B49+1,"")</f>
        <v/>
      </c>
      <c r="C50" s="217" t="str">
        <f>IF(ISNUMBER(Descriptiva!C47),Descriptiva!C47,"")</f>
        <v/>
      </c>
      <c r="D50" s="28" t="str">
        <f t="shared" si="0"/>
        <v/>
      </c>
      <c r="E50" s="29" t="str">
        <f t="shared" si="24"/>
        <v/>
      </c>
      <c r="F50" s="30" t="str">
        <f t="shared" si="2"/>
        <v/>
      </c>
      <c r="G50" s="30">
        <f t="shared" si="3"/>
        <v>0</v>
      </c>
      <c r="Q50" s="65"/>
      <c r="R50" s="65"/>
      <c r="S50" s="12"/>
      <c r="T50" s="12"/>
      <c r="X50" s="487" t="str">
        <f t="shared" ca="1" si="13"/>
        <v/>
      </c>
      <c r="Y50" s="487">
        <f t="shared" ca="1" si="14"/>
        <v>175</v>
      </c>
      <c r="Z50" s="487">
        <f t="shared" ca="1" si="15"/>
        <v>178</v>
      </c>
      <c r="AA50" s="488">
        <f t="shared" ca="1" si="16"/>
        <v>174.5</v>
      </c>
      <c r="AB50" s="488">
        <f t="shared" ca="1" si="17"/>
        <v>178.5</v>
      </c>
      <c r="AC50" s="487" t="str">
        <f t="shared" ca="1" si="18"/>
        <v/>
      </c>
      <c r="AD50" s="53">
        <f t="shared" ca="1" si="19"/>
        <v>0</v>
      </c>
      <c r="AE50" s="53">
        <f t="shared" ca="1" si="10"/>
        <v>22</v>
      </c>
      <c r="AF50" s="53" t="str">
        <f t="shared" ca="1" si="11"/>
        <v/>
      </c>
      <c r="AG50" s="54">
        <f t="shared" ca="1" si="23"/>
        <v>0</v>
      </c>
    </row>
    <row r="51" spans="1:33">
      <c r="A51" s="27">
        <v>44</v>
      </c>
      <c r="B51" s="27" t="str">
        <f>IF(ISNUMBER(Descriptiva!C48),B50+1,"")</f>
        <v/>
      </c>
      <c r="C51" s="217" t="str">
        <f>IF(ISNUMBER(Descriptiva!C48),Descriptiva!C48,"")</f>
        <v/>
      </c>
      <c r="D51" s="28" t="str">
        <f t="shared" si="0"/>
        <v/>
      </c>
      <c r="E51" s="29" t="str">
        <f t="shared" si="24"/>
        <v/>
      </c>
      <c r="F51" s="30" t="str">
        <f t="shared" si="2"/>
        <v/>
      </c>
      <c r="G51" s="30">
        <f t="shared" si="3"/>
        <v>0</v>
      </c>
      <c r="Q51" s="65"/>
      <c r="R51" s="65"/>
      <c r="S51" s="12"/>
      <c r="T51" s="12"/>
      <c r="X51" s="487" t="str">
        <f t="shared" ca="1" si="13"/>
        <v/>
      </c>
      <c r="Y51" s="487">
        <f t="shared" ca="1" si="14"/>
        <v>179</v>
      </c>
      <c r="Z51" s="487">
        <f t="shared" ca="1" si="15"/>
        <v>182</v>
      </c>
      <c r="AA51" s="488">
        <f t="shared" ca="1" si="16"/>
        <v>178.5</v>
      </c>
      <c r="AB51" s="488">
        <f t="shared" ca="1" si="17"/>
        <v>182.5</v>
      </c>
      <c r="AC51" s="487" t="str">
        <f t="shared" ca="1" si="18"/>
        <v/>
      </c>
      <c r="AD51" s="53">
        <f t="shared" ca="1" si="19"/>
        <v>0</v>
      </c>
      <c r="AE51" s="53">
        <f t="shared" ca="1" si="10"/>
        <v>22</v>
      </c>
      <c r="AF51" s="53" t="str">
        <f t="shared" ca="1" si="11"/>
        <v/>
      </c>
      <c r="AG51" s="54">
        <f t="shared" ca="1" si="23"/>
        <v>0</v>
      </c>
    </row>
    <row r="52" spans="1:33">
      <c r="A52" s="27">
        <v>45</v>
      </c>
      <c r="B52" s="27" t="str">
        <f>IF(ISNUMBER(Descriptiva!C49),B51+1,"")</f>
        <v/>
      </c>
      <c r="C52" s="217" t="str">
        <f>IF(ISNUMBER(Descriptiva!C49),Descriptiva!C49,"")</f>
        <v/>
      </c>
      <c r="D52" s="28" t="str">
        <f t="shared" si="0"/>
        <v/>
      </c>
      <c r="E52" s="29" t="str">
        <f t="shared" si="24"/>
        <v/>
      </c>
      <c r="F52" s="30" t="str">
        <f t="shared" si="2"/>
        <v/>
      </c>
      <c r="G52" s="30">
        <f t="shared" si="3"/>
        <v>0</v>
      </c>
      <c r="Q52" s="65"/>
      <c r="R52" s="65"/>
      <c r="S52" s="12"/>
      <c r="T52" s="12"/>
      <c r="X52" s="487" t="str">
        <f t="shared" ca="1" si="13"/>
        <v/>
      </c>
      <c r="Y52" s="487">
        <f t="shared" ca="1" si="14"/>
        <v>183</v>
      </c>
      <c r="Z52" s="487">
        <f t="shared" ca="1" si="15"/>
        <v>186</v>
      </c>
      <c r="AA52" s="488">
        <f t="shared" ca="1" si="16"/>
        <v>182.5</v>
      </c>
      <c r="AB52" s="488">
        <f t="shared" ca="1" si="17"/>
        <v>186.5</v>
      </c>
      <c r="AC52" s="487" t="str">
        <f t="shared" ca="1" si="18"/>
        <v/>
      </c>
      <c r="AD52" s="53">
        <f t="shared" ca="1" si="19"/>
        <v>0</v>
      </c>
      <c r="AE52" s="53">
        <f t="shared" ca="1" si="10"/>
        <v>22</v>
      </c>
      <c r="AF52" s="53" t="str">
        <f t="shared" ca="1" si="11"/>
        <v/>
      </c>
      <c r="AG52" s="54">
        <f t="shared" ca="1" si="23"/>
        <v>0</v>
      </c>
    </row>
    <row r="53" spans="1:33">
      <c r="A53" s="27">
        <v>46</v>
      </c>
      <c r="B53" s="27" t="str">
        <f>IF(ISNUMBER(Descriptiva!C50),B52+1,"")</f>
        <v/>
      </c>
      <c r="C53" s="217" t="str">
        <f>IF(ISNUMBER(Descriptiva!C50),Descriptiva!C50,"")</f>
        <v/>
      </c>
      <c r="D53" s="28" t="str">
        <f t="shared" si="0"/>
        <v/>
      </c>
      <c r="E53" s="29" t="str">
        <f t="shared" si="24"/>
        <v/>
      </c>
      <c r="F53" s="30" t="str">
        <f t="shared" si="2"/>
        <v/>
      </c>
      <c r="G53" s="30">
        <f t="shared" si="3"/>
        <v>0</v>
      </c>
      <c r="Q53" s="65"/>
      <c r="R53" s="65"/>
      <c r="S53" s="12"/>
      <c r="T53" s="12"/>
      <c r="X53" s="487" t="str">
        <f t="shared" ca="1" si="13"/>
        <v/>
      </c>
      <c r="Y53" s="487">
        <f t="shared" ca="1" si="14"/>
        <v>187</v>
      </c>
      <c r="Z53" s="487">
        <f t="shared" ca="1" si="15"/>
        <v>190</v>
      </c>
      <c r="AA53" s="488">
        <f t="shared" ca="1" si="16"/>
        <v>186.5</v>
      </c>
      <c r="AB53" s="488">
        <f t="shared" ca="1" si="17"/>
        <v>190.5</v>
      </c>
      <c r="AC53" s="487" t="str">
        <f t="shared" ca="1" si="18"/>
        <v/>
      </c>
      <c r="AD53" s="53">
        <f t="shared" ca="1" si="19"/>
        <v>0</v>
      </c>
      <c r="AE53" s="53">
        <f t="shared" ca="1" si="10"/>
        <v>22</v>
      </c>
      <c r="AF53" s="53" t="str">
        <f t="shared" ca="1" si="11"/>
        <v/>
      </c>
      <c r="AG53" s="54">
        <f t="shared" ca="1" si="23"/>
        <v>0</v>
      </c>
    </row>
    <row r="54" spans="1:33">
      <c r="A54" s="27">
        <v>47</v>
      </c>
      <c r="B54" s="27" t="str">
        <f>IF(ISNUMBER(Descriptiva!C51),B53+1,"")</f>
        <v/>
      </c>
      <c r="C54" s="217" t="str">
        <f>IF(ISNUMBER(Descriptiva!C51),Descriptiva!C51,"")</f>
        <v/>
      </c>
      <c r="D54" s="28" t="str">
        <f t="shared" si="0"/>
        <v/>
      </c>
      <c r="E54" s="29" t="str">
        <f t="shared" si="24"/>
        <v/>
      </c>
      <c r="F54" s="30" t="str">
        <f t="shared" si="2"/>
        <v/>
      </c>
      <c r="G54" s="30">
        <f t="shared" si="3"/>
        <v>0</v>
      </c>
      <c r="Q54" s="65"/>
      <c r="R54" s="65"/>
      <c r="S54" s="12"/>
      <c r="T54" s="12"/>
      <c r="X54" s="487" t="str">
        <f t="shared" ca="1" si="13"/>
        <v/>
      </c>
      <c r="Y54" s="487">
        <f t="shared" ca="1" si="14"/>
        <v>191</v>
      </c>
      <c r="Z54" s="487">
        <f t="shared" ca="1" si="15"/>
        <v>194</v>
      </c>
      <c r="AA54" s="488">
        <f t="shared" ca="1" si="16"/>
        <v>190.5</v>
      </c>
      <c r="AB54" s="488">
        <f t="shared" ca="1" si="17"/>
        <v>194.5</v>
      </c>
      <c r="AC54" s="487" t="str">
        <f t="shared" ca="1" si="18"/>
        <v/>
      </c>
      <c r="AD54" s="53">
        <f t="shared" ca="1" si="19"/>
        <v>0</v>
      </c>
      <c r="AE54" s="53">
        <f t="shared" ca="1" si="10"/>
        <v>22</v>
      </c>
      <c r="AF54" s="53" t="str">
        <f t="shared" ca="1" si="11"/>
        <v/>
      </c>
      <c r="AG54" s="54">
        <f t="shared" ca="1" si="23"/>
        <v>0</v>
      </c>
    </row>
    <row r="55" spans="1:33">
      <c r="A55" s="27">
        <v>48</v>
      </c>
      <c r="B55" s="27" t="str">
        <f>IF(ISNUMBER(Descriptiva!C52),B54+1,"")</f>
        <v/>
      </c>
      <c r="C55" s="217" t="str">
        <f>IF(ISNUMBER(Descriptiva!C52),Descriptiva!C52,"")</f>
        <v/>
      </c>
      <c r="D55" s="28" t="str">
        <f t="shared" si="0"/>
        <v/>
      </c>
      <c r="E55" s="29" t="str">
        <f t="shared" si="24"/>
        <v/>
      </c>
      <c r="F55" s="30" t="str">
        <f t="shared" si="2"/>
        <v/>
      </c>
      <c r="G55" s="30">
        <f t="shared" si="3"/>
        <v>0</v>
      </c>
      <c r="N55" s="110"/>
      <c r="O55" s="65"/>
      <c r="P55" s="65"/>
      <c r="Q55" s="65"/>
      <c r="R55" s="65"/>
      <c r="S55" s="12"/>
      <c r="T55" s="12"/>
      <c r="X55" s="487" t="str">
        <f t="shared" ca="1" si="13"/>
        <v/>
      </c>
      <c r="Y55" s="487">
        <f t="shared" ca="1" si="14"/>
        <v>195</v>
      </c>
      <c r="Z55" s="487">
        <f t="shared" ca="1" si="15"/>
        <v>198</v>
      </c>
      <c r="AA55" s="488">
        <f t="shared" ca="1" si="16"/>
        <v>194.5</v>
      </c>
      <c r="AB55" s="488">
        <f t="shared" ca="1" si="17"/>
        <v>198.5</v>
      </c>
      <c r="AC55" s="487" t="str">
        <f t="shared" ca="1" si="18"/>
        <v/>
      </c>
      <c r="AD55" s="53">
        <f t="shared" ca="1" si="19"/>
        <v>0</v>
      </c>
      <c r="AE55" s="53">
        <f t="shared" ca="1" si="10"/>
        <v>22</v>
      </c>
      <c r="AF55" s="53" t="str">
        <f t="shared" ca="1" si="11"/>
        <v/>
      </c>
      <c r="AG55" s="54">
        <f t="shared" ca="1" si="23"/>
        <v>0</v>
      </c>
    </row>
    <row r="56" spans="1:33">
      <c r="A56" s="27">
        <v>49</v>
      </c>
      <c r="B56" s="27" t="str">
        <f>IF(ISNUMBER(Descriptiva!C53),B55+1,"")</f>
        <v/>
      </c>
      <c r="C56" s="217" t="str">
        <f>IF(ISNUMBER(Descriptiva!C53),Descriptiva!C53,"")</f>
        <v/>
      </c>
      <c r="D56" s="28" t="str">
        <f t="shared" si="0"/>
        <v/>
      </c>
      <c r="E56" s="29" t="str">
        <f t="shared" si="24"/>
        <v/>
      </c>
      <c r="F56" s="30" t="str">
        <f t="shared" si="2"/>
        <v/>
      </c>
      <c r="G56" s="30">
        <f t="shared" si="3"/>
        <v>0</v>
      </c>
      <c r="N56" s="110"/>
      <c r="O56" s="65"/>
      <c r="P56" s="65"/>
      <c r="Q56" s="65"/>
      <c r="R56" s="65"/>
      <c r="S56" s="12"/>
      <c r="T56" s="12"/>
      <c r="X56" s="487" t="str">
        <f t="shared" ca="1" si="13"/>
        <v/>
      </c>
      <c r="Y56" s="487">
        <f t="shared" ca="1" si="14"/>
        <v>199</v>
      </c>
      <c r="Z56" s="487">
        <f t="shared" ca="1" si="15"/>
        <v>202</v>
      </c>
      <c r="AA56" s="488">
        <f t="shared" ca="1" si="16"/>
        <v>198.5</v>
      </c>
      <c r="AB56" s="488">
        <f t="shared" ca="1" si="17"/>
        <v>202.5</v>
      </c>
      <c r="AC56" s="487" t="str">
        <f t="shared" ca="1" si="18"/>
        <v/>
      </c>
      <c r="AD56" s="53">
        <f t="shared" ca="1" si="19"/>
        <v>0</v>
      </c>
      <c r="AE56" s="53">
        <f t="shared" ca="1" si="10"/>
        <v>22</v>
      </c>
      <c r="AF56" s="53" t="str">
        <f t="shared" ca="1" si="11"/>
        <v/>
      </c>
      <c r="AG56" s="54">
        <f t="shared" ca="1" si="23"/>
        <v>0</v>
      </c>
    </row>
    <row r="57" spans="1:33">
      <c r="A57" s="27">
        <v>50</v>
      </c>
      <c r="B57" s="27"/>
      <c r="C57" s="217" t="str">
        <f>IF(ISNUMBER(Descriptiva!C54),Descriptiva!C54,"")</f>
        <v/>
      </c>
      <c r="D57" s="28" t="str">
        <f t="shared" si="0"/>
        <v/>
      </c>
      <c r="E57" s="29" t="str">
        <f t="shared" si="24"/>
        <v/>
      </c>
      <c r="F57" s="30" t="str">
        <f t="shared" si="2"/>
        <v/>
      </c>
      <c r="G57" s="30">
        <f t="shared" si="3"/>
        <v>0</v>
      </c>
      <c r="N57" s="110"/>
      <c r="O57" s="65"/>
      <c r="P57" s="65"/>
      <c r="Q57" s="65"/>
      <c r="R57" s="65"/>
      <c r="S57" s="12"/>
      <c r="T57" s="12"/>
      <c r="X57" s="487" t="str">
        <f t="shared" ca="1" si="13"/>
        <v/>
      </c>
      <c r="Y57" s="487">
        <f t="shared" ca="1" si="14"/>
        <v>203</v>
      </c>
      <c r="Z57" s="487">
        <f t="shared" ca="1" si="15"/>
        <v>206</v>
      </c>
      <c r="AA57" s="488">
        <f t="shared" ca="1" si="16"/>
        <v>202.5</v>
      </c>
      <c r="AB57" s="488">
        <f t="shared" ca="1" si="17"/>
        <v>206.5</v>
      </c>
      <c r="AC57" s="487" t="str">
        <f t="shared" ca="1" si="18"/>
        <v/>
      </c>
      <c r="AD57" s="53">
        <f t="shared" ca="1" si="19"/>
        <v>0</v>
      </c>
      <c r="AE57" s="53">
        <f t="shared" ca="1" si="10"/>
        <v>22</v>
      </c>
      <c r="AF57" s="53" t="str">
        <f t="shared" ca="1" si="11"/>
        <v/>
      </c>
      <c r="AG57" s="54">
        <f t="shared" ca="1" si="23"/>
        <v>0</v>
      </c>
    </row>
    <row r="58" spans="1:33">
      <c r="A58" s="27">
        <v>51</v>
      </c>
      <c r="B58" s="27"/>
      <c r="C58" s="217" t="str">
        <f>IF(ISNUMBER(Descriptiva!C55),Descriptiva!C55,"")</f>
        <v/>
      </c>
      <c r="D58" s="28" t="str">
        <f t="shared" si="0"/>
        <v/>
      </c>
      <c r="E58" s="29" t="str">
        <f t="shared" si="24"/>
        <v/>
      </c>
      <c r="F58" s="30" t="str">
        <f t="shared" si="2"/>
        <v/>
      </c>
      <c r="G58" s="30">
        <f t="shared" si="3"/>
        <v>0</v>
      </c>
      <c r="N58" s="110"/>
      <c r="O58" s="65"/>
      <c r="P58" s="65"/>
      <c r="Q58" s="65"/>
      <c r="R58" s="65"/>
      <c r="S58" s="12"/>
      <c r="T58" s="12"/>
      <c r="X58" s="487" t="str">
        <f t="shared" ca="1" si="13"/>
        <v/>
      </c>
      <c r="Y58" s="487">
        <f t="shared" ca="1" si="14"/>
        <v>207</v>
      </c>
      <c r="Z58" s="487">
        <f t="shared" ca="1" si="15"/>
        <v>210</v>
      </c>
      <c r="AA58" s="488">
        <f t="shared" ca="1" si="16"/>
        <v>206.5</v>
      </c>
      <c r="AB58" s="488">
        <f t="shared" ca="1" si="17"/>
        <v>210.5</v>
      </c>
      <c r="AC58" s="487" t="str">
        <f t="shared" ca="1" si="18"/>
        <v/>
      </c>
      <c r="AD58" s="53">
        <f t="shared" ca="1" si="19"/>
        <v>0</v>
      </c>
      <c r="AE58" s="53">
        <f t="shared" ca="1" si="10"/>
        <v>22</v>
      </c>
      <c r="AF58" s="53" t="str">
        <f t="shared" ca="1" si="11"/>
        <v/>
      </c>
      <c r="AG58" s="54">
        <f t="shared" ca="1" si="23"/>
        <v>0</v>
      </c>
    </row>
    <row r="59" spans="1:33">
      <c r="A59" s="27">
        <v>52</v>
      </c>
      <c r="B59" s="27"/>
      <c r="C59" s="217" t="str">
        <f>IF(ISNUMBER(Descriptiva!C56),Descriptiva!C56,"")</f>
        <v/>
      </c>
      <c r="D59" s="28" t="str">
        <f t="shared" si="0"/>
        <v/>
      </c>
      <c r="E59" s="29" t="str">
        <f t="shared" si="24"/>
        <v/>
      </c>
      <c r="F59" s="30" t="str">
        <f t="shared" si="2"/>
        <v/>
      </c>
      <c r="G59" s="30">
        <f t="shared" si="3"/>
        <v>0</v>
      </c>
      <c r="N59" s="110"/>
      <c r="O59" s="65"/>
      <c r="P59" s="65"/>
      <c r="Q59" s="65"/>
      <c r="R59" s="65"/>
      <c r="S59" s="12"/>
      <c r="T59" s="12"/>
      <c r="X59" s="487" t="str">
        <f t="shared" ca="1" si="13"/>
        <v/>
      </c>
      <c r="Y59" s="487">
        <f t="shared" ca="1" si="14"/>
        <v>211</v>
      </c>
      <c r="Z59" s="487">
        <f t="shared" ca="1" si="15"/>
        <v>214</v>
      </c>
      <c r="AA59" s="488">
        <f t="shared" ca="1" si="16"/>
        <v>210.5</v>
      </c>
      <c r="AB59" s="488">
        <f t="shared" ca="1" si="17"/>
        <v>214.5</v>
      </c>
      <c r="AC59" s="487" t="str">
        <f t="shared" ca="1" si="18"/>
        <v/>
      </c>
      <c r="AD59" s="53">
        <f t="shared" ca="1" si="19"/>
        <v>0</v>
      </c>
      <c r="AE59" s="53">
        <f t="shared" ca="1" si="10"/>
        <v>22</v>
      </c>
      <c r="AF59" s="53" t="str">
        <f t="shared" ca="1" si="11"/>
        <v/>
      </c>
      <c r="AG59" s="54">
        <f t="shared" ca="1" si="23"/>
        <v>0</v>
      </c>
    </row>
    <row r="60" spans="1:33">
      <c r="A60" s="27">
        <v>53</v>
      </c>
      <c r="B60" s="27"/>
      <c r="C60" s="217" t="str">
        <f>IF(ISNUMBER(Descriptiva!C57),Descriptiva!C57,"")</f>
        <v/>
      </c>
      <c r="D60" s="28" t="str">
        <f t="shared" si="0"/>
        <v/>
      </c>
      <c r="E60" s="29" t="str">
        <f t="shared" si="24"/>
        <v/>
      </c>
      <c r="F60" s="30" t="str">
        <f t="shared" si="2"/>
        <v/>
      </c>
      <c r="G60" s="30">
        <f t="shared" si="3"/>
        <v>0</v>
      </c>
      <c r="N60" s="110"/>
      <c r="O60" s="65"/>
      <c r="P60" s="65"/>
      <c r="Q60" s="65"/>
      <c r="R60" s="65"/>
      <c r="S60" s="12"/>
      <c r="T60" s="12"/>
      <c r="X60" s="487" t="str">
        <f t="shared" ca="1" si="13"/>
        <v/>
      </c>
      <c r="Y60" s="487">
        <f t="shared" ca="1" si="14"/>
        <v>215</v>
      </c>
      <c r="Z60" s="487">
        <f t="shared" ca="1" si="15"/>
        <v>218</v>
      </c>
      <c r="AA60" s="488">
        <f t="shared" ca="1" si="16"/>
        <v>214.5</v>
      </c>
      <c r="AB60" s="488">
        <f t="shared" ca="1" si="17"/>
        <v>218.5</v>
      </c>
      <c r="AC60" s="487" t="str">
        <f t="shared" ca="1" si="18"/>
        <v/>
      </c>
      <c r="AD60" s="53">
        <f t="shared" ca="1" si="19"/>
        <v>0</v>
      </c>
      <c r="AE60" s="53">
        <f t="shared" ca="1" si="10"/>
        <v>22</v>
      </c>
      <c r="AF60" s="53" t="str">
        <f t="shared" ca="1" si="11"/>
        <v/>
      </c>
      <c r="AG60" s="54">
        <f t="shared" ca="1" si="23"/>
        <v>0</v>
      </c>
    </row>
    <row r="61" spans="1:33">
      <c r="A61" s="27">
        <v>54</v>
      </c>
      <c r="B61" s="27"/>
      <c r="C61" s="217" t="str">
        <f>IF(ISNUMBER(Descriptiva!C58),Descriptiva!C58,"")</f>
        <v/>
      </c>
      <c r="D61" s="28" t="str">
        <f t="shared" si="0"/>
        <v/>
      </c>
      <c r="E61" s="29" t="str">
        <f t="shared" si="24"/>
        <v/>
      </c>
      <c r="F61" s="30" t="str">
        <f t="shared" si="2"/>
        <v/>
      </c>
      <c r="G61" s="30">
        <f t="shared" si="3"/>
        <v>0</v>
      </c>
      <c r="N61" s="110"/>
      <c r="O61" s="65"/>
      <c r="P61" s="65"/>
      <c r="Q61" s="65"/>
      <c r="R61" s="65"/>
      <c r="S61" s="12"/>
      <c r="T61" s="12"/>
      <c r="X61" s="74"/>
      <c r="Y61" s="74"/>
      <c r="Z61" s="74"/>
      <c r="AA61" s="74"/>
      <c r="AB61" s="74"/>
      <c r="AC61" s="53"/>
      <c r="AD61" s="74"/>
      <c r="AE61" s="74"/>
      <c r="AF61" s="53"/>
      <c r="AG61" s="54"/>
    </row>
    <row r="62" spans="1:33">
      <c r="A62" s="27">
        <v>55</v>
      </c>
      <c r="B62" s="27"/>
      <c r="C62" s="217" t="str">
        <f>IF(ISNUMBER(Descriptiva!C59),Descriptiva!C59,"")</f>
        <v/>
      </c>
      <c r="D62" s="28" t="str">
        <f t="shared" si="0"/>
        <v/>
      </c>
      <c r="E62" s="29" t="str">
        <f t="shared" si="24"/>
        <v/>
      </c>
      <c r="F62" s="30" t="str">
        <f t="shared" si="2"/>
        <v/>
      </c>
      <c r="G62" s="30">
        <f t="shared" si="3"/>
        <v>0</v>
      </c>
      <c r="N62" s="110"/>
      <c r="O62" s="65"/>
      <c r="P62" s="65"/>
      <c r="Q62" s="65"/>
      <c r="R62" s="65"/>
      <c r="S62" s="12"/>
      <c r="T62" s="12"/>
      <c r="X62" s="74"/>
      <c r="Y62" s="74"/>
      <c r="Z62" s="74"/>
      <c r="AA62" s="74"/>
      <c r="AB62" s="74"/>
      <c r="AC62" s="53"/>
      <c r="AD62" s="74"/>
      <c r="AE62" s="74"/>
      <c r="AF62" s="53"/>
      <c r="AG62" s="54"/>
    </row>
    <row r="63" spans="1:33">
      <c r="A63" s="27">
        <v>56</v>
      </c>
      <c r="B63" s="27"/>
      <c r="C63" s="217" t="str">
        <f>IF(ISNUMBER(Descriptiva!C60),Descriptiva!C60,"")</f>
        <v/>
      </c>
      <c r="D63" s="28" t="str">
        <f t="shared" si="0"/>
        <v/>
      </c>
      <c r="E63" s="29" t="str">
        <f t="shared" si="24"/>
        <v/>
      </c>
      <c r="F63" s="30" t="str">
        <f t="shared" si="2"/>
        <v/>
      </c>
      <c r="G63" s="30">
        <f t="shared" si="3"/>
        <v>0</v>
      </c>
      <c r="N63" s="110"/>
      <c r="O63" s="65"/>
      <c r="P63" s="65"/>
      <c r="Q63" s="65"/>
      <c r="R63" s="65"/>
      <c r="S63" s="12"/>
      <c r="T63" s="12"/>
      <c r="X63" s="74"/>
      <c r="Y63" s="74"/>
      <c r="Z63" s="74"/>
      <c r="AA63" s="74"/>
      <c r="AB63" s="74"/>
      <c r="AC63" s="53"/>
      <c r="AD63" s="74"/>
      <c r="AE63" s="74"/>
      <c r="AF63" s="53"/>
      <c r="AG63" s="54"/>
    </row>
    <row r="64" spans="1:33">
      <c r="A64" s="27">
        <v>57</v>
      </c>
      <c r="B64" s="27"/>
      <c r="C64" s="217" t="str">
        <f>IF(ISNUMBER(Descriptiva!C61),Descriptiva!C61,"")</f>
        <v/>
      </c>
      <c r="D64" s="28" t="str">
        <f t="shared" si="0"/>
        <v/>
      </c>
      <c r="E64" s="29" t="str">
        <f t="shared" si="24"/>
        <v/>
      </c>
      <c r="F64" s="30" t="str">
        <f t="shared" si="2"/>
        <v/>
      </c>
      <c r="G64" s="30">
        <f t="shared" si="3"/>
        <v>0</v>
      </c>
      <c r="N64" s="110"/>
      <c r="O64" s="65"/>
      <c r="P64" s="65"/>
      <c r="Q64" s="65"/>
      <c r="R64" s="65"/>
      <c r="S64" s="12"/>
      <c r="T64" s="12"/>
      <c r="X64" s="74"/>
      <c r="Y64" s="74"/>
      <c r="Z64" s="74"/>
      <c r="AA64" s="74"/>
      <c r="AB64" s="74"/>
      <c r="AC64" s="53"/>
      <c r="AD64" s="74"/>
      <c r="AE64" s="74"/>
      <c r="AF64" s="53"/>
      <c r="AG64" s="54"/>
    </row>
    <row r="65" spans="1:33">
      <c r="A65" s="27">
        <v>58</v>
      </c>
      <c r="B65" s="27"/>
      <c r="C65" s="217" t="str">
        <f>IF(ISNUMBER(Descriptiva!C62),Descriptiva!C62,"")</f>
        <v/>
      </c>
      <c r="D65" s="28" t="str">
        <f t="shared" si="0"/>
        <v/>
      </c>
      <c r="E65" s="29" t="str">
        <f t="shared" si="24"/>
        <v/>
      </c>
      <c r="F65" s="30" t="str">
        <f t="shared" si="2"/>
        <v/>
      </c>
      <c r="G65" s="30">
        <f t="shared" si="3"/>
        <v>0</v>
      </c>
      <c r="N65" s="110"/>
      <c r="O65" s="65"/>
      <c r="P65" s="65"/>
      <c r="Q65" s="65"/>
      <c r="R65" s="65"/>
      <c r="S65" s="12"/>
      <c r="T65" s="12"/>
      <c r="X65" s="74"/>
      <c r="Y65" s="74"/>
      <c r="Z65" s="74"/>
      <c r="AA65" s="74"/>
      <c r="AB65" s="74"/>
      <c r="AC65" s="53"/>
      <c r="AD65" s="74"/>
      <c r="AE65" s="74"/>
      <c r="AF65" s="53"/>
      <c r="AG65" s="54"/>
    </row>
    <row r="66" spans="1:33">
      <c r="A66" s="27">
        <v>59</v>
      </c>
      <c r="B66" s="27"/>
      <c r="C66" s="217" t="str">
        <f>IF(ISNUMBER(Descriptiva!C63),Descriptiva!C63,"")</f>
        <v/>
      </c>
      <c r="D66" s="28" t="str">
        <f t="shared" si="0"/>
        <v/>
      </c>
      <c r="E66" s="29" t="str">
        <f t="shared" si="24"/>
        <v/>
      </c>
      <c r="F66" s="30" t="str">
        <f t="shared" si="2"/>
        <v/>
      </c>
      <c r="G66" s="30">
        <f t="shared" si="3"/>
        <v>0</v>
      </c>
      <c r="N66" s="110"/>
      <c r="O66" s="65"/>
      <c r="P66" s="65"/>
      <c r="Q66" s="65"/>
      <c r="R66" s="65"/>
      <c r="S66" s="12"/>
      <c r="T66" s="12"/>
      <c r="X66" s="74"/>
      <c r="Y66" s="74"/>
      <c r="Z66" s="74"/>
      <c r="AA66" s="74"/>
      <c r="AB66" s="74"/>
      <c r="AC66" s="53"/>
      <c r="AD66" s="74"/>
      <c r="AE66" s="74"/>
      <c r="AF66" s="53"/>
      <c r="AG66" s="54"/>
    </row>
    <row r="67" spans="1:33">
      <c r="A67" s="27">
        <v>60</v>
      </c>
      <c r="B67" s="27"/>
      <c r="C67" s="217" t="str">
        <f>IF(ISNUMBER(Descriptiva!C64),Descriptiva!C64,"")</f>
        <v/>
      </c>
      <c r="D67" s="28" t="str">
        <f t="shared" si="0"/>
        <v/>
      </c>
      <c r="E67" s="29" t="str">
        <f t="shared" si="24"/>
        <v/>
      </c>
      <c r="F67" s="30" t="str">
        <f t="shared" si="2"/>
        <v/>
      </c>
      <c r="G67" s="30">
        <f t="shared" si="3"/>
        <v>0</v>
      </c>
      <c r="N67" s="110"/>
      <c r="O67" s="65"/>
      <c r="P67" s="65"/>
      <c r="Q67" s="65"/>
      <c r="R67" s="65"/>
      <c r="S67" s="12"/>
      <c r="T67" s="12"/>
      <c r="X67" s="74"/>
      <c r="Y67" s="74"/>
      <c r="Z67" s="74"/>
      <c r="AA67" s="74"/>
      <c r="AB67" s="74"/>
      <c r="AC67" s="53"/>
      <c r="AD67" s="74"/>
      <c r="AE67" s="74"/>
      <c r="AF67" s="53"/>
      <c r="AG67" s="54"/>
    </row>
    <row r="68" spans="1:33">
      <c r="A68" s="27">
        <v>61</v>
      </c>
      <c r="B68" s="27"/>
      <c r="C68" s="217" t="str">
        <f>IF(ISNUMBER(Descriptiva!C65),Descriptiva!C65,"")</f>
        <v/>
      </c>
      <c r="D68" s="28" t="str">
        <f t="shared" si="0"/>
        <v/>
      </c>
      <c r="E68" s="29" t="str">
        <f t="shared" si="24"/>
        <v/>
      </c>
      <c r="F68" s="30" t="str">
        <f t="shared" si="2"/>
        <v/>
      </c>
      <c r="G68" s="30">
        <f t="shared" si="3"/>
        <v>0</v>
      </c>
      <c r="N68" s="110"/>
      <c r="O68" s="65"/>
      <c r="P68" s="65"/>
      <c r="Q68" s="65"/>
      <c r="R68" s="65"/>
      <c r="S68" s="12"/>
      <c r="T68" s="12"/>
      <c r="X68" s="74"/>
      <c r="Y68" s="74"/>
      <c r="Z68" s="74"/>
      <c r="AA68" s="74"/>
      <c r="AB68" s="74"/>
      <c r="AC68" s="53"/>
      <c r="AD68" s="74"/>
      <c r="AE68" s="74"/>
      <c r="AF68" s="53"/>
      <c r="AG68" s="54"/>
    </row>
    <row r="69" spans="1:33">
      <c r="A69" s="27">
        <v>62</v>
      </c>
      <c r="B69" s="27"/>
      <c r="C69" s="217" t="str">
        <f>IF(ISNUMBER(Descriptiva!C66),Descriptiva!C66,"")</f>
        <v/>
      </c>
      <c r="D69" s="28" t="str">
        <f t="shared" si="0"/>
        <v/>
      </c>
      <c r="E69" s="29" t="str">
        <f t="shared" si="24"/>
        <v/>
      </c>
      <c r="F69" s="30" t="str">
        <f t="shared" si="2"/>
        <v/>
      </c>
      <c r="G69" s="30">
        <f t="shared" si="3"/>
        <v>0</v>
      </c>
      <c r="N69" s="110"/>
      <c r="O69" s="65"/>
      <c r="P69" s="65"/>
      <c r="Q69" s="65"/>
      <c r="R69" s="65"/>
      <c r="S69" s="12"/>
      <c r="T69" s="12"/>
      <c r="X69" s="74"/>
      <c r="Y69" s="74"/>
      <c r="Z69" s="74"/>
      <c r="AA69" s="74"/>
      <c r="AB69" s="74"/>
      <c r="AC69" s="53"/>
      <c r="AD69" s="74"/>
      <c r="AE69" s="74"/>
      <c r="AF69" s="53"/>
      <c r="AG69" s="54"/>
    </row>
    <row r="70" spans="1:33">
      <c r="A70" s="27">
        <v>63</v>
      </c>
      <c r="B70" s="27"/>
      <c r="C70" s="217" t="str">
        <f>IF(ISNUMBER(Descriptiva!C67),Descriptiva!C67,"")</f>
        <v/>
      </c>
      <c r="D70" s="28" t="str">
        <f t="shared" si="0"/>
        <v/>
      </c>
      <c r="E70" s="29" t="str">
        <f t="shared" si="24"/>
        <v/>
      </c>
      <c r="F70" s="30" t="str">
        <f t="shared" si="2"/>
        <v/>
      </c>
      <c r="G70" s="30">
        <f t="shared" si="3"/>
        <v>0</v>
      </c>
      <c r="N70" s="110"/>
      <c r="O70" s="65"/>
      <c r="P70" s="65"/>
      <c r="Q70" s="65"/>
      <c r="R70" s="65"/>
      <c r="S70" s="12"/>
      <c r="T70" s="12"/>
      <c r="X70" s="74"/>
      <c r="Y70" s="74"/>
      <c r="Z70" s="74"/>
      <c r="AA70" s="74"/>
      <c r="AB70" s="74"/>
      <c r="AC70" s="53"/>
      <c r="AD70" s="74"/>
      <c r="AE70" s="74"/>
      <c r="AF70" s="53"/>
      <c r="AG70" s="54"/>
    </row>
    <row r="71" spans="1:33">
      <c r="A71" s="27">
        <v>64</v>
      </c>
      <c r="B71" s="27"/>
      <c r="C71" s="217" t="str">
        <f>IF(ISNUMBER(Descriptiva!C68),Descriptiva!C68,"")</f>
        <v/>
      </c>
      <c r="D71" s="28" t="str">
        <f t="shared" si="0"/>
        <v/>
      </c>
      <c r="E71" s="29" t="str">
        <f t="shared" si="24"/>
        <v/>
      </c>
      <c r="F71" s="30" t="str">
        <f t="shared" si="2"/>
        <v/>
      </c>
      <c r="G71" s="30">
        <f t="shared" si="3"/>
        <v>0</v>
      </c>
      <c r="N71" s="110"/>
      <c r="O71" s="65"/>
      <c r="P71" s="65"/>
      <c r="Q71" s="65"/>
      <c r="R71" s="65"/>
      <c r="S71" s="12"/>
      <c r="T71" s="12"/>
      <c r="X71" s="74"/>
      <c r="Y71" s="74"/>
      <c r="Z71" s="74"/>
      <c r="AA71" s="74"/>
      <c r="AB71" s="74"/>
      <c r="AC71" s="53"/>
      <c r="AD71" s="74"/>
      <c r="AE71" s="74"/>
      <c r="AF71" s="53"/>
      <c r="AG71" s="54"/>
    </row>
    <row r="72" spans="1:33">
      <c r="A72" s="27">
        <v>65</v>
      </c>
      <c r="B72" s="27"/>
      <c r="C72" s="217" t="str">
        <f>IF(ISNUMBER(Descriptiva!C69),Descriptiva!C69,"")</f>
        <v/>
      </c>
      <c r="D72" s="28" t="str">
        <f t="shared" ref="D72:D135" si="25">IF(ISNUMBER(B72),SMALL($C$8:$C$157,B72),"")</f>
        <v/>
      </c>
      <c r="E72" s="29" t="str">
        <f t="shared" si="24"/>
        <v/>
      </c>
      <c r="F72" s="30" t="str">
        <f t="shared" si="2"/>
        <v/>
      </c>
      <c r="G72" s="30">
        <f t="shared" si="3"/>
        <v>0</v>
      </c>
      <c r="N72" s="110"/>
      <c r="O72" s="65"/>
      <c r="P72" s="65"/>
      <c r="Q72" s="65"/>
      <c r="R72" s="65"/>
      <c r="S72" s="12"/>
      <c r="T72" s="12"/>
      <c r="X72" s="74"/>
      <c r="Y72" s="74"/>
      <c r="Z72" s="74"/>
      <c r="AA72" s="74"/>
      <c r="AB72" s="74"/>
      <c r="AC72" s="53"/>
      <c r="AD72" s="74"/>
      <c r="AE72" s="74"/>
      <c r="AF72" s="53"/>
      <c r="AG72" s="54"/>
    </row>
    <row r="73" spans="1:33">
      <c r="A73" s="27">
        <v>66</v>
      </c>
      <c r="B73" s="27"/>
      <c r="C73" s="217" t="str">
        <f>IF(ISNUMBER(Descriptiva!C70),Descriptiva!C70,"")</f>
        <v/>
      </c>
      <c r="D73" s="28" t="str">
        <f t="shared" si="25"/>
        <v/>
      </c>
      <c r="E73" s="29" t="str">
        <f t="shared" si="24"/>
        <v/>
      </c>
      <c r="F73" s="30" t="str">
        <f t="shared" ref="F73:F136" si="26">IF(ISNUMBER(C73),IF(C73&gt;0,LN(C73),""),"")</f>
        <v/>
      </c>
      <c r="G73" s="30">
        <f t="shared" ref="G73:G136" si="27">IF(ISNUMBER(C73),IF(C73&lt;=0,1,0),0)</f>
        <v>0</v>
      </c>
      <c r="N73" s="110"/>
      <c r="O73" s="65"/>
      <c r="P73" s="65"/>
      <c r="Q73" s="65"/>
      <c r="R73" s="65"/>
      <c r="S73" s="12"/>
      <c r="T73" s="12"/>
      <c r="X73" s="74"/>
      <c r="Y73" s="74"/>
      <c r="Z73" s="74"/>
      <c r="AA73" s="74"/>
      <c r="AB73" s="74"/>
      <c r="AC73" s="53"/>
      <c r="AD73" s="74"/>
      <c r="AE73" s="74"/>
      <c r="AF73" s="53"/>
      <c r="AG73" s="54"/>
    </row>
    <row r="74" spans="1:33">
      <c r="A74" s="27">
        <v>67</v>
      </c>
      <c r="B74" s="27"/>
      <c r="C74" s="217" t="str">
        <f>IF(ISNUMBER(Descriptiva!C71),Descriptiva!C71,"")</f>
        <v/>
      </c>
      <c r="D74" s="28" t="str">
        <f t="shared" si="25"/>
        <v/>
      </c>
      <c r="E74" s="29" t="str">
        <f t="shared" si="24"/>
        <v/>
      </c>
      <c r="F74" s="30" t="str">
        <f t="shared" si="26"/>
        <v/>
      </c>
      <c r="G74" s="30">
        <f t="shared" si="27"/>
        <v>0</v>
      </c>
      <c r="N74" s="110"/>
      <c r="O74" s="65"/>
      <c r="P74" s="65"/>
      <c r="Q74" s="65"/>
      <c r="R74" s="65"/>
      <c r="S74" s="12"/>
      <c r="T74" s="12"/>
      <c r="X74" s="74"/>
      <c r="Y74" s="74"/>
      <c r="Z74" s="74"/>
      <c r="AA74" s="74"/>
      <c r="AB74" s="74"/>
      <c r="AC74" s="53"/>
      <c r="AD74" s="74"/>
      <c r="AE74" s="74"/>
      <c r="AF74" s="53"/>
      <c r="AG74" s="54"/>
    </row>
    <row r="75" spans="1:33">
      <c r="A75" s="27">
        <v>68</v>
      </c>
      <c r="B75" s="27"/>
      <c r="C75" s="217" t="str">
        <f>IF(ISNUMBER(Descriptiva!C72),Descriptiva!C72,"")</f>
        <v/>
      </c>
      <c r="D75" s="28" t="str">
        <f t="shared" si="25"/>
        <v/>
      </c>
      <c r="E75" s="29" t="str">
        <f t="shared" si="24"/>
        <v/>
      </c>
      <c r="F75" s="30" t="str">
        <f t="shared" si="26"/>
        <v/>
      </c>
      <c r="G75" s="30">
        <f t="shared" si="27"/>
        <v>0</v>
      </c>
      <c r="N75" s="110"/>
      <c r="O75" s="65"/>
      <c r="P75" s="65"/>
      <c r="Q75" s="65"/>
      <c r="R75" s="65"/>
      <c r="S75" s="12"/>
      <c r="T75" s="12"/>
      <c r="X75" s="74"/>
      <c r="Y75" s="74"/>
      <c r="Z75" s="74"/>
      <c r="AA75" s="74"/>
      <c r="AB75" s="74"/>
      <c r="AC75" s="53"/>
      <c r="AD75" s="74"/>
      <c r="AE75" s="74"/>
      <c r="AF75" s="53"/>
      <c r="AG75" s="54"/>
    </row>
    <row r="76" spans="1:33">
      <c r="A76" s="27">
        <v>69</v>
      </c>
      <c r="B76" s="27"/>
      <c r="C76" s="217" t="str">
        <f>IF(ISNUMBER(Descriptiva!C73),Descriptiva!C73,"")</f>
        <v/>
      </c>
      <c r="D76" s="28" t="str">
        <f t="shared" si="25"/>
        <v/>
      </c>
      <c r="E76" s="29" t="str">
        <f t="shared" si="24"/>
        <v/>
      </c>
      <c r="F76" s="30" t="str">
        <f t="shared" si="26"/>
        <v/>
      </c>
      <c r="G76" s="30">
        <f t="shared" si="27"/>
        <v>0</v>
      </c>
      <c r="N76" s="110"/>
      <c r="O76" s="65"/>
      <c r="P76" s="65"/>
      <c r="Q76" s="65"/>
      <c r="R76" s="65"/>
      <c r="S76" s="12"/>
      <c r="T76" s="12"/>
      <c r="X76" s="74"/>
      <c r="Y76" s="74"/>
      <c r="Z76" s="74"/>
      <c r="AA76" s="74"/>
      <c r="AB76" s="74"/>
      <c r="AC76" s="53"/>
      <c r="AD76" s="74"/>
      <c r="AE76" s="74"/>
      <c r="AF76" s="53"/>
      <c r="AG76" s="54"/>
    </row>
    <row r="77" spans="1:33">
      <c r="A77" s="27">
        <v>70</v>
      </c>
      <c r="B77" s="27"/>
      <c r="C77" s="217" t="str">
        <f>IF(ISNUMBER(Descriptiva!C74),Descriptiva!C74,"")</f>
        <v/>
      </c>
      <c r="D77" s="28" t="str">
        <f t="shared" si="25"/>
        <v/>
      </c>
      <c r="E77" s="29" t="str">
        <f t="shared" si="24"/>
        <v/>
      </c>
      <c r="F77" s="30" t="str">
        <f t="shared" si="26"/>
        <v/>
      </c>
      <c r="G77" s="30">
        <f t="shared" si="27"/>
        <v>0</v>
      </c>
      <c r="N77" s="110"/>
      <c r="O77" s="65"/>
      <c r="P77" s="65"/>
      <c r="Q77" s="65"/>
      <c r="R77" s="65"/>
      <c r="S77" s="12"/>
      <c r="T77" s="12"/>
      <c r="X77" s="74"/>
      <c r="Y77" s="74"/>
      <c r="Z77" s="74"/>
      <c r="AA77" s="74"/>
      <c r="AB77" s="74"/>
      <c r="AC77" s="53"/>
      <c r="AD77" s="74"/>
      <c r="AE77" s="74"/>
      <c r="AF77" s="53"/>
      <c r="AG77" s="54"/>
    </row>
    <row r="78" spans="1:33">
      <c r="A78" s="27">
        <v>71</v>
      </c>
      <c r="B78" s="27"/>
      <c r="C78" s="217" t="str">
        <f>IF(ISNUMBER(Descriptiva!C75),Descriptiva!C75,"")</f>
        <v/>
      </c>
      <c r="D78" s="28" t="str">
        <f t="shared" si="25"/>
        <v/>
      </c>
      <c r="E78" s="29" t="str">
        <f t="shared" si="24"/>
        <v/>
      </c>
      <c r="F78" s="30" t="str">
        <f t="shared" si="26"/>
        <v/>
      </c>
      <c r="G78" s="30">
        <f t="shared" si="27"/>
        <v>0</v>
      </c>
      <c r="N78" s="110"/>
      <c r="O78" s="65"/>
      <c r="P78" s="65"/>
      <c r="Q78" s="65"/>
      <c r="R78" s="65"/>
      <c r="S78" s="12"/>
      <c r="T78" s="12"/>
      <c r="X78" s="74"/>
      <c r="Y78" s="74"/>
      <c r="Z78" s="74"/>
      <c r="AA78" s="74"/>
      <c r="AB78" s="74"/>
      <c r="AC78" s="53"/>
      <c r="AD78" s="74"/>
      <c r="AE78" s="74"/>
      <c r="AF78" s="53"/>
      <c r="AG78" s="54"/>
    </row>
    <row r="79" spans="1:33">
      <c r="A79" s="27">
        <v>72</v>
      </c>
      <c r="B79" s="27"/>
      <c r="C79" s="217" t="str">
        <f>IF(ISNUMBER(Descriptiva!C76),Descriptiva!C76,"")</f>
        <v/>
      </c>
      <c r="D79" s="28" t="str">
        <f t="shared" si="25"/>
        <v/>
      </c>
      <c r="E79" s="29" t="str">
        <f t="shared" si="24"/>
        <v/>
      </c>
      <c r="F79" s="30" t="str">
        <f t="shared" si="26"/>
        <v/>
      </c>
      <c r="G79" s="30">
        <f t="shared" si="27"/>
        <v>0</v>
      </c>
      <c r="N79" s="110"/>
      <c r="O79" s="65"/>
      <c r="P79" s="65"/>
      <c r="Q79" s="65"/>
      <c r="R79" s="65"/>
      <c r="S79" s="12"/>
      <c r="T79" s="12"/>
      <c r="X79" s="74"/>
      <c r="Y79" s="74"/>
      <c r="Z79" s="74"/>
      <c r="AA79" s="74"/>
      <c r="AB79" s="74"/>
      <c r="AC79" s="53"/>
      <c r="AD79" s="74"/>
      <c r="AE79" s="74"/>
      <c r="AF79" s="53"/>
      <c r="AG79" s="54"/>
    </row>
    <row r="80" spans="1:33">
      <c r="A80" s="27">
        <v>73</v>
      </c>
      <c r="B80" s="27"/>
      <c r="C80" s="217" t="str">
        <f>IF(ISNUMBER(Descriptiva!C77),Descriptiva!C77,"")</f>
        <v/>
      </c>
      <c r="D80" s="28" t="str">
        <f t="shared" si="25"/>
        <v/>
      </c>
      <c r="E80" s="29" t="str">
        <f t="shared" si="24"/>
        <v/>
      </c>
      <c r="F80" s="30" t="str">
        <f t="shared" si="26"/>
        <v/>
      </c>
      <c r="G80" s="30">
        <f t="shared" si="27"/>
        <v>0</v>
      </c>
      <c r="N80" s="110"/>
      <c r="O80" s="65"/>
      <c r="P80" s="65"/>
      <c r="Q80" s="65"/>
      <c r="R80" s="65"/>
      <c r="S80" s="12"/>
      <c r="T80" s="12"/>
      <c r="X80" s="74"/>
      <c r="Y80" s="74"/>
      <c r="Z80" s="74"/>
      <c r="AA80" s="74"/>
      <c r="AB80" s="74"/>
      <c r="AC80" s="53"/>
      <c r="AD80" s="74"/>
      <c r="AE80" s="74"/>
      <c r="AF80" s="53"/>
      <c r="AG80" s="54"/>
    </row>
    <row r="81" spans="1:33">
      <c r="A81" s="27">
        <v>74</v>
      </c>
      <c r="B81" s="27"/>
      <c r="C81" s="217" t="str">
        <f>IF(ISNUMBER(Descriptiva!C78),Descriptiva!C78,"")</f>
        <v/>
      </c>
      <c r="D81" s="28" t="str">
        <f t="shared" si="25"/>
        <v/>
      </c>
      <c r="E81" s="29" t="str">
        <f t="shared" si="24"/>
        <v/>
      </c>
      <c r="F81" s="30" t="str">
        <f t="shared" si="26"/>
        <v/>
      </c>
      <c r="G81" s="30">
        <f t="shared" si="27"/>
        <v>0</v>
      </c>
      <c r="N81" s="110"/>
      <c r="O81" s="65"/>
      <c r="P81" s="65"/>
      <c r="Q81" s="65"/>
      <c r="R81" s="65"/>
      <c r="S81" s="12"/>
      <c r="T81" s="12"/>
      <c r="X81" s="74"/>
      <c r="Y81" s="74"/>
      <c r="Z81" s="74"/>
      <c r="AA81" s="74"/>
      <c r="AB81" s="74"/>
      <c r="AC81" s="53"/>
      <c r="AD81" s="74"/>
      <c r="AE81" s="74"/>
      <c r="AF81" s="53"/>
      <c r="AG81" s="54"/>
    </row>
    <row r="82" spans="1:33">
      <c r="A82" s="27">
        <v>75</v>
      </c>
      <c r="B82" s="27"/>
      <c r="C82" s="217" t="str">
        <f>IF(ISNUMBER(Descriptiva!C79),Descriptiva!C79,"")</f>
        <v/>
      </c>
      <c r="D82" s="28" t="str">
        <f t="shared" si="25"/>
        <v/>
      </c>
      <c r="E82" s="29" t="str">
        <f t="shared" si="24"/>
        <v/>
      </c>
      <c r="F82" s="30" t="str">
        <f t="shared" si="26"/>
        <v/>
      </c>
      <c r="G82" s="30">
        <f t="shared" si="27"/>
        <v>0</v>
      </c>
      <c r="N82" s="110"/>
      <c r="O82" s="65"/>
      <c r="P82" s="65"/>
      <c r="Q82" s="65"/>
      <c r="R82" s="65"/>
      <c r="S82" s="12"/>
      <c r="T82" s="12"/>
      <c r="X82" s="74"/>
      <c r="Y82" s="74"/>
      <c r="Z82" s="74"/>
      <c r="AA82" s="74"/>
      <c r="AB82" s="74"/>
      <c r="AC82" s="53"/>
      <c r="AD82" s="74"/>
      <c r="AE82" s="74"/>
      <c r="AF82" s="53"/>
      <c r="AG82" s="54"/>
    </row>
    <row r="83" spans="1:33">
      <c r="A83" s="27">
        <v>76</v>
      </c>
      <c r="B83" s="27"/>
      <c r="C83" s="217" t="str">
        <f>IF(ISNUMBER(Descriptiva!C80),Descriptiva!C80,"")</f>
        <v/>
      </c>
      <c r="D83" s="28" t="str">
        <f t="shared" si="25"/>
        <v/>
      </c>
      <c r="E83" s="29" t="str">
        <f t="shared" si="24"/>
        <v/>
      </c>
      <c r="F83" s="30" t="str">
        <f t="shared" si="26"/>
        <v/>
      </c>
      <c r="G83" s="30">
        <f t="shared" si="27"/>
        <v>0</v>
      </c>
      <c r="N83" s="110"/>
      <c r="O83" s="65"/>
      <c r="P83" s="65"/>
      <c r="Q83" s="65"/>
      <c r="R83" s="65"/>
      <c r="S83" s="12"/>
      <c r="T83" s="12"/>
      <c r="X83" s="74"/>
      <c r="Y83" s="74"/>
      <c r="Z83" s="74"/>
      <c r="AA83" s="74"/>
      <c r="AB83" s="74"/>
      <c r="AC83" s="53"/>
      <c r="AD83" s="74"/>
      <c r="AE83" s="74"/>
      <c r="AF83" s="53"/>
      <c r="AG83" s="54"/>
    </row>
    <row r="84" spans="1:33">
      <c r="A84" s="27">
        <v>77</v>
      </c>
      <c r="B84" s="27"/>
      <c r="C84" s="217" t="str">
        <f>IF(ISNUMBER(Descriptiva!C81),Descriptiva!C81,"")</f>
        <v/>
      </c>
      <c r="D84" s="28" t="str">
        <f t="shared" si="25"/>
        <v/>
      </c>
      <c r="E84" s="29" t="str">
        <f t="shared" si="24"/>
        <v/>
      </c>
      <c r="F84" s="30" t="str">
        <f t="shared" si="26"/>
        <v/>
      </c>
      <c r="G84" s="30">
        <f t="shared" si="27"/>
        <v>0</v>
      </c>
      <c r="N84" s="110"/>
      <c r="O84" s="65"/>
      <c r="P84" s="65"/>
      <c r="Q84" s="65"/>
      <c r="R84" s="65"/>
      <c r="S84" s="12"/>
      <c r="T84" s="12"/>
      <c r="X84" s="74"/>
      <c r="Y84" s="74"/>
      <c r="Z84" s="74"/>
      <c r="AA84" s="74"/>
      <c r="AB84" s="74"/>
      <c r="AC84" s="53"/>
      <c r="AD84" s="74"/>
      <c r="AE84" s="74"/>
      <c r="AF84" s="53"/>
      <c r="AG84" s="54"/>
    </row>
    <row r="85" spans="1:33">
      <c r="A85" s="27">
        <v>78</v>
      </c>
      <c r="B85" s="27"/>
      <c r="C85" s="217" t="str">
        <f>IF(ISNUMBER(Descriptiva!C82),Descriptiva!C82,"")</f>
        <v/>
      </c>
      <c r="D85" s="28" t="str">
        <f t="shared" si="25"/>
        <v/>
      </c>
      <c r="E85" s="29" t="str">
        <f t="shared" si="24"/>
        <v/>
      </c>
      <c r="F85" s="30" t="str">
        <f t="shared" si="26"/>
        <v/>
      </c>
      <c r="G85" s="30">
        <f t="shared" si="27"/>
        <v>0</v>
      </c>
      <c r="N85" s="110"/>
      <c r="O85" s="65"/>
      <c r="P85" s="65"/>
      <c r="Q85" s="65"/>
      <c r="R85" s="65"/>
      <c r="S85" s="12"/>
      <c r="T85" s="12"/>
      <c r="X85" s="74"/>
      <c r="Y85" s="74"/>
      <c r="Z85" s="74"/>
      <c r="AA85" s="74"/>
      <c r="AB85" s="74"/>
      <c r="AC85" s="53"/>
      <c r="AD85" s="74"/>
      <c r="AE85" s="74"/>
      <c r="AF85" s="53"/>
      <c r="AG85" s="54"/>
    </row>
    <row r="86" spans="1:33">
      <c r="A86" s="27">
        <v>79</v>
      </c>
      <c r="B86" s="27"/>
      <c r="C86" s="217" t="str">
        <f>IF(ISNUMBER(Descriptiva!C83),Descriptiva!C83,"")</f>
        <v/>
      </c>
      <c r="D86" s="28" t="str">
        <f t="shared" si="25"/>
        <v/>
      </c>
      <c r="E86" s="29" t="str">
        <f t="shared" si="24"/>
        <v/>
      </c>
      <c r="F86" s="30" t="str">
        <f t="shared" si="26"/>
        <v/>
      </c>
      <c r="G86" s="30">
        <f t="shared" si="27"/>
        <v>0</v>
      </c>
      <c r="N86" s="110"/>
      <c r="O86" s="65"/>
      <c r="P86" s="65"/>
      <c r="Q86" s="65"/>
      <c r="R86" s="65"/>
      <c r="S86" s="12"/>
      <c r="T86" s="12"/>
      <c r="X86" s="74"/>
      <c r="Y86" s="74"/>
      <c r="Z86" s="74"/>
      <c r="AA86" s="74"/>
      <c r="AB86" s="74"/>
      <c r="AC86" s="53"/>
      <c r="AD86" s="74"/>
      <c r="AE86" s="74"/>
      <c r="AF86" s="53"/>
      <c r="AG86" s="54"/>
    </row>
    <row r="87" spans="1:33">
      <c r="A87" s="27">
        <v>80</v>
      </c>
      <c r="B87" s="27"/>
      <c r="C87" s="217" t="str">
        <f>IF(ISNUMBER(Descriptiva!C84),Descriptiva!C84,"")</f>
        <v/>
      </c>
      <c r="D87" s="28" t="str">
        <f t="shared" si="25"/>
        <v/>
      </c>
      <c r="E87" s="29" t="str">
        <f t="shared" si="24"/>
        <v/>
      </c>
      <c r="F87" s="30" t="str">
        <f t="shared" si="26"/>
        <v/>
      </c>
      <c r="G87" s="30">
        <f t="shared" si="27"/>
        <v>0</v>
      </c>
      <c r="N87" s="110"/>
      <c r="O87" s="65"/>
      <c r="P87" s="65"/>
      <c r="Q87" s="65"/>
      <c r="R87" s="65"/>
      <c r="S87" s="12"/>
      <c r="T87" s="12"/>
      <c r="X87" s="74"/>
      <c r="Y87" s="74"/>
      <c r="Z87" s="74"/>
      <c r="AA87" s="74"/>
      <c r="AB87" s="74"/>
      <c r="AC87" s="53"/>
      <c r="AD87" s="74"/>
      <c r="AE87" s="74"/>
      <c r="AF87" s="53"/>
      <c r="AG87" s="54"/>
    </row>
    <row r="88" spans="1:33">
      <c r="A88" s="27">
        <v>81</v>
      </c>
      <c r="B88" s="27"/>
      <c r="C88" s="217" t="str">
        <f>IF(ISNUMBER(Descriptiva!C85),Descriptiva!C85,"")</f>
        <v/>
      </c>
      <c r="D88" s="28" t="str">
        <f t="shared" si="25"/>
        <v/>
      </c>
      <c r="E88" s="29" t="str">
        <f t="shared" si="24"/>
        <v/>
      </c>
      <c r="F88" s="30" t="str">
        <f t="shared" si="26"/>
        <v/>
      </c>
      <c r="G88" s="30">
        <f t="shared" si="27"/>
        <v>0</v>
      </c>
      <c r="N88" s="110"/>
      <c r="O88" s="65"/>
      <c r="P88" s="65"/>
      <c r="Q88" s="65"/>
      <c r="R88" s="65"/>
      <c r="S88" s="12"/>
      <c r="T88" s="12"/>
      <c r="X88" s="74"/>
      <c r="Y88" s="74"/>
      <c r="Z88" s="74"/>
      <c r="AA88" s="74"/>
      <c r="AB88" s="74"/>
      <c r="AC88" s="53"/>
      <c r="AD88" s="74"/>
      <c r="AE88" s="74"/>
      <c r="AF88" s="53"/>
      <c r="AG88" s="54"/>
    </row>
    <row r="89" spans="1:33">
      <c r="A89" s="27">
        <v>82</v>
      </c>
      <c r="B89" s="27"/>
      <c r="C89" s="217" t="str">
        <f>IF(ISNUMBER(Descriptiva!C86),Descriptiva!C86,"")</f>
        <v/>
      </c>
      <c r="D89" s="28" t="str">
        <f t="shared" si="25"/>
        <v/>
      </c>
      <c r="E89" s="29" t="str">
        <f t="shared" si="24"/>
        <v/>
      </c>
      <c r="F89" s="30" t="str">
        <f t="shared" si="26"/>
        <v/>
      </c>
      <c r="G89" s="30">
        <f t="shared" si="27"/>
        <v>0</v>
      </c>
      <c r="N89" s="110"/>
      <c r="O89" s="65"/>
      <c r="P89" s="65"/>
      <c r="Q89" s="65"/>
      <c r="R89" s="65"/>
      <c r="S89" s="12"/>
      <c r="T89" s="12"/>
      <c r="X89" s="74"/>
      <c r="Y89" s="74"/>
      <c r="Z89" s="74"/>
      <c r="AA89" s="74"/>
      <c r="AB89" s="74"/>
      <c r="AC89" s="53"/>
      <c r="AD89" s="74"/>
      <c r="AE89" s="74"/>
      <c r="AF89" s="53"/>
      <c r="AG89" s="54"/>
    </row>
    <row r="90" spans="1:33">
      <c r="A90" s="27">
        <v>83</v>
      </c>
      <c r="B90" s="27"/>
      <c r="C90" s="217" t="str">
        <f>IF(ISNUMBER(Descriptiva!C87),Descriptiva!C87,"")</f>
        <v/>
      </c>
      <c r="D90" s="28" t="str">
        <f t="shared" si="25"/>
        <v/>
      </c>
      <c r="E90" s="29" t="str">
        <f t="shared" si="24"/>
        <v/>
      </c>
      <c r="F90" s="30" t="str">
        <f t="shared" si="26"/>
        <v/>
      </c>
      <c r="G90" s="30">
        <f t="shared" si="27"/>
        <v>0</v>
      </c>
      <c r="N90" s="110"/>
      <c r="O90" s="65"/>
      <c r="P90" s="65"/>
      <c r="Q90" s="65"/>
      <c r="R90" s="65"/>
      <c r="S90" s="12"/>
      <c r="T90" s="12"/>
      <c r="X90" s="74"/>
      <c r="Y90" s="74"/>
      <c r="Z90" s="74"/>
      <c r="AA90" s="74"/>
      <c r="AB90" s="74"/>
      <c r="AC90" s="53"/>
      <c r="AD90" s="74"/>
      <c r="AE90" s="74"/>
      <c r="AF90" s="53"/>
      <c r="AG90" s="54"/>
    </row>
    <row r="91" spans="1:33">
      <c r="A91" s="27">
        <v>84</v>
      </c>
      <c r="B91" s="27"/>
      <c r="C91" s="217" t="str">
        <f>IF(ISNUMBER(Descriptiva!C88),Descriptiva!C88,"")</f>
        <v/>
      </c>
      <c r="D91" s="28" t="str">
        <f t="shared" si="25"/>
        <v/>
      </c>
      <c r="E91" s="29" t="str">
        <f t="shared" si="24"/>
        <v/>
      </c>
      <c r="F91" s="30" t="str">
        <f t="shared" si="26"/>
        <v/>
      </c>
      <c r="G91" s="30">
        <f t="shared" si="27"/>
        <v>0</v>
      </c>
      <c r="N91" s="110"/>
      <c r="O91" s="65"/>
      <c r="P91" s="65"/>
      <c r="Q91" s="65"/>
      <c r="R91" s="65"/>
      <c r="S91" s="12"/>
      <c r="T91" s="12"/>
      <c r="X91" s="74"/>
      <c r="Y91" s="74"/>
      <c r="Z91" s="74"/>
      <c r="AA91" s="74"/>
      <c r="AB91" s="74"/>
      <c r="AC91" s="53"/>
      <c r="AD91" s="74"/>
      <c r="AE91" s="74"/>
      <c r="AF91" s="53"/>
      <c r="AG91" s="54"/>
    </row>
    <row r="92" spans="1:33">
      <c r="A92" s="27">
        <v>85</v>
      </c>
      <c r="B92" s="27"/>
      <c r="C92" s="217" t="str">
        <f>IF(ISNUMBER(Descriptiva!C89),Descriptiva!C89,"")</f>
        <v/>
      </c>
      <c r="D92" s="28" t="str">
        <f t="shared" si="25"/>
        <v/>
      </c>
      <c r="E92" s="29" t="str">
        <f t="shared" si="24"/>
        <v/>
      </c>
      <c r="F92" s="30" t="str">
        <f t="shared" si="26"/>
        <v/>
      </c>
      <c r="G92" s="30">
        <f t="shared" si="27"/>
        <v>0</v>
      </c>
      <c r="N92" s="110"/>
      <c r="O92" s="65"/>
      <c r="P92" s="65"/>
      <c r="Q92" s="65"/>
      <c r="R92" s="65"/>
      <c r="S92" s="12"/>
      <c r="T92" s="12"/>
      <c r="X92" s="74"/>
      <c r="Y92" s="74"/>
      <c r="Z92" s="74"/>
      <c r="AA92" s="74"/>
      <c r="AB92" s="74"/>
      <c r="AC92" s="53"/>
      <c r="AD92" s="74"/>
      <c r="AE92" s="74"/>
      <c r="AF92" s="53"/>
      <c r="AG92" s="54"/>
    </row>
    <row r="93" spans="1:33">
      <c r="A93" s="27">
        <v>86</v>
      </c>
      <c r="B93" s="27"/>
      <c r="C93" s="217" t="str">
        <f>IF(ISNUMBER(Descriptiva!C90),Descriptiva!C90,"")</f>
        <v/>
      </c>
      <c r="D93" s="28" t="str">
        <f t="shared" si="25"/>
        <v/>
      </c>
      <c r="E93" s="29" t="str">
        <f t="shared" si="24"/>
        <v/>
      </c>
      <c r="F93" s="30" t="str">
        <f t="shared" si="26"/>
        <v/>
      </c>
      <c r="G93" s="30">
        <f t="shared" si="27"/>
        <v>0</v>
      </c>
      <c r="N93" s="110"/>
      <c r="O93" s="65"/>
      <c r="P93" s="65"/>
      <c r="Q93" s="65"/>
      <c r="R93" s="65"/>
      <c r="S93" s="12"/>
      <c r="T93" s="12"/>
      <c r="X93" s="74"/>
      <c r="Y93" s="74"/>
      <c r="Z93" s="74"/>
      <c r="AA93" s="74"/>
      <c r="AB93" s="74"/>
      <c r="AC93" s="53"/>
      <c r="AD93" s="74"/>
      <c r="AE93" s="74"/>
      <c r="AF93" s="53"/>
      <c r="AG93" s="54"/>
    </row>
    <row r="94" spans="1:33">
      <c r="A94" s="27">
        <v>87</v>
      </c>
      <c r="B94" s="27"/>
      <c r="C94" s="217" t="str">
        <f>IF(ISNUMBER(Descriptiva!C91),Descriptiva!C91,"")</f>
        <v/>
      </c>
      <c r="D94" s="28" t="str">
        <f t="shared" si="25"/>
        <v/>
      </c>
      <c r="E94" s="29" t="str">
        <f t="shared" si="24"/>
        <v/>
      </c>
      <c r="F94" s="30" t="str">
        <f t="shared" si="26"/>
        <v/>
      </c>
      <c r="G94" s="30">
        <f t="shared" si="27"/>
        <v>0</v>
      </c>
      <c r="N94" s="110"/>
      <c r="O94" s="65"/>
      <c r="P94" s="65"/>
      <c r="Q94" s="65"/>
      <c r="R94" s="65"/>
      <c r="S94" s="12"/>
      <c r="T94" s="12"/>
      <c r="X94" s="74"/>
      <c r="Y94" s="74"/>
      <c r="Z94" s="74"/>
      <c r="AA94" s="74"/>
      <c r="AB94" s="74"/>
      <c r="AC94" s="53"/>
      <c r="AD94" s="74"/>
      <c r="AE94" s="74"/>
      <c r="AF94" s="53"/>
      <c r="AG94" s="54"/>
    </row>
    <row r="95" spans="1:33">
      <c r="A95" s="27">
        <v>88</v>
      </c>
      <c r="B95" s="27"/>
      <c r="C95" s="217" t="str">
        <f>IF(ISNUMBER(Descriptiva!C92),Descriptiva!C92,"")</f>
        <v/>
      </c>
      <c r="D95" s="28" t="str">
        <f t="shared" si="25"/>
        <v/>
      </c>
      <c r="E95" s="29" t="str">
        <f t="shared" si="24"/>
        <v/>
      </c>
      <c r="F95" s="30" t="str">
        <f t="shared" si="26"/>
        <v/>
      </c>
      <c r="G95" s="30">
        <f t="shared" si="27"/>
        <v>0</v>
      </c>
      <c r="N95" s="110"/>
      <c r="O95" s="65"/>
      <c r="P95" s="65"/>
      <c r="Q95" s="65"/>
      <c r="R95" s="65"/>
      <c r="S95" s="12"/>
      <c r="T95" s="12"/>
      <c r="X95" s="74"/>
      <c r="Y95" s="74"/>
      <c r="Z95" s="74"/>
      <c r="AA95" s="74"/>
      <c r="AB95" s="74"/>
      <c r="AC95" s="53"/>
      <c r="AD95" s="74"/>
      <c r="AE95" s="74"/>
      <c r="AF95" s="53"/>
      <c r="AG95" s="54"/>
    </row>
    <row r="96" spans="1:33">
      <c r="A96" s="27">
        <v>89</v>
      </c>
      <c r="B96" s="27"/>
      <c r="C96" s="217" t="str">
        <f>IF(ISNUMBER(Descriptiva!C93),Descriptiva!C93,"")</f>
        <v/>
      </c>
      <c r="D96" s="28" t="str">
        <f t="shared" si="25"/>
        <v/>
      </c>
      <c r="E96" s="29" t="str">
        <f t="shared" si="24"/>
        <v/>
      </c>
      <c r="F96" s="30" t="str">
        <f t="shared" si="26"/>
        <v/>
      </c>
      <c r="G96" s="30">
        <f t="shared" si="27"/>
        <v>0</v>
      </c>
      <c r="N96" s="110"/>
      <c r="O96" s="65"/>
      <c r="P96" s="65"/>
      <c r="Q96" s="65"/>
      <c r="R96" s="65"/>
      <c r="S96" s="12"/>
      <c r="T96" s="12"/>
      <c r="X96" s="74"/>
      <c r="Y96" s="74"/>
      <c r="Z96" s="74"/>
      <c r="AA96" s="74"/>
      <c r="AB96" s="74"/>
      <c r="AC96" s="53"/>
      <c r="AD96" s="74"/>
      <c r="AE96" s="74"/>
      <c r="AF96" s="53"/>
      <c r="AG96" s="54"/>
    </row>
    <row r="97" spans="1:33">
      <c r="A97" s="27">
        <v>90</v>
      </c>
      <c r="B97" s="27"/>
      <c r="C97" s="217" t="str">
        <f>IF(ISNUMBER(Descriptiva!C94),Descriptiva!C94,"")</f>
        <v/>
      </c>
      <c r="D97" s="28" t="str">
        <f t="shared" si="25"/>
        <v/>
      </c>
      <c r="E97" s="29" t="str">
        <f t="shared" ref="E97:E157" si="28">IF(ISNUMBER(C97),C97^2,"")</f>
        <v/>
      </c>
      <c r="F97" s="30" t="str">
        <f t="shared" si="26"/>
        <v/>
      </c>
      <c r="G97" s="30">
        <f t="shared" si="27"/>
        <v>0</v>
      </c>
      <c r="N97" s="110"/>
      <c r="O97" s="65"/>
      <c r="P97" s="65"/>
      <c r="Q97" s="65"/>
      <c r="R97" s="65"/>
      <c r="S97" s="12"/>
      <c r="T97" s="12"/>
      <c r="X97" s="74"/>
      <c r="Y97" s="74"/>
      <c r="Z97" s="74"/>
      <c r="AA97" s="74"/>
      <c r="AB97" s="74"/>
      <c r="AC97" s="53"/>
      <c r="AD97" s="74"/>
      <c r="AE97" s="74"/>
      <c r="AF97" s="53"/>
      <c r="AG97" s="54"/>
    </row>
    <row r="98" spans="1:33">
      <c r="A98" s="27">
        <v>91</v>
      </c>
      <c r="B98" s="27"/>
      <c r="C98" s="217" t="str">
        <f>IF(ISNUMBER(Descriptiva!C95),Descriptiva!C95,"")</f>
        <v/>
      </c>
      <c r="D98" s="28" t="str">
        <f t="shared" si="25"/>
        <v/>
      </c>
      <c r="E98" s="29" t="str">
        <f t="shared" si="28"/>
        <v/>
      </c>
      <c r="F98" s="30" t="str">
        <f t="shared" si="26"/>
        <v/>
      </c>
      <c r="G98" s="30">
        <f t="shared" si="27"/>
        <v>0</v>
      </c>
      <c r="N98" s="110"/>
      <c r="O98" s="65"/>
      <c r="P98" s="65"/>
      <c r="Q98" s="65"/>
      <c r="R98" s="65"/>
      <c r="S98" s="12"/>
      <c r="T98" s="12"/>
      <c r="X98" s="74"/>
      <c r="Y98" s="74"/>
      <c r="Z98" s="74"/>
      <c r="AA98" s="74"/>
      <c r="AB98" s="74"/>
      <c r="AC98" s="53"/>
      <c r="AD98" s="74"/>
      <c r="AE98" s="74"/>
      <c r="AF98" s="53"/>
      <c r="AG98" s="54"/>
    </row>
    <row r="99" spans="1:33">
      <c r="A99" s="27">
        <v>92</v>
      </c>
      <c r="B99" s="27"/>
      <c r="C99" s="217" t="str">
        <f>IF(ISNUMBER(Descriptiva!C96),Descriptiva!C96,"")</f>
        <v/>
      </c>
      <c r="D99" s="28" t="str">
        <f t="shared" si="25"/>
        <v/>
      </c>
      <c r="E99" s="29" t="str">
        <f t="shared" si="28"/>
        <v/>
      </c>
      <c r="F99" s="30" t="str">
        <f t="shared" si="26"/>
        <v/>
      </c>
      <c r="G99" s="30">
        <f t="shared" si="27"/>
        <v>0</v>
      </c>
      <c r="N99" s="110"/>
      <c r="O99" s="65"/>
      <c r="P99" s="65"/>
      <c r="Q99" s="65"/>
      <c r="R99" s="65"/>
      <c r="S99" s="12"/>
      <c r="T99" s="12"/>
      <c r="X99" s="74"/>
      <c r="Y99" s="74"/>
      <c r="Z99" s="74"/>
      <c r="AA99" s="74"/>
      <c r="AB99" s="74"/>
      <c r="AC99" s="53"/>
      <c r="AD99" s="74"/>
      <c r="AE99" s="74"/>
      <c r="AF99" s="53"/>
      <c r="AG99" s="54"/>
    </row>
    <row r="100" spans="1:33">
      <c r="A100" s="27">
        <v>93</v>
      </c>
      <c r="B100" s="27"/>
      <c r="C100" s="217" t="str">
        <f>IF(ISNUMBER(Descriptiva!C97),Descriptiva!C97,"")</f>
        <v/>
      </c>
      <c r="D100" s="28" t="str">
        <f t="shared" si="25"/>
        <v/>
      </c>
      <c r="E100" s="29" t="str">
        <f t="shared" si="28"/>
        <v/>
      </c>
      <c r="F100" s="30" t="str">
        <f t="shared" si="26"/>
        <v/>
      </c>
      <c r="G100" s="30">
        <f t="shared" si="27"/>
        <v>0</v>
      </c>
      <c r="N100" s="110"/>
      <c r="O100" s="65"/>
      <c r="P100" s="65"/>
      <c r="Q100" s="65"/>
      <c r="R100" s="65"/>
      <c r="S100" s="12"/>
      <c r="T100" s="12"/>
      <c r="X100" s="74"/>
      <c r="Y100" s="74"/>
      <c r="Z100" s="74"/>
      <c r="AA100" s="74"/>
      <c r="AB100" s="74"/>
      <c r="AC100" s="53"/>
      <c r="AD100" s="74"/>
      <c r="AE100" s="74"/>
      <c r="AF100" s="53"/>
      <c r="AG100" s="54"/>
    </row>
    <row r="101" spans="1:33">
      <c r="A101" s="27">
        <v>94</v>
      </c>
      <c r="B101" s="27"/>
      <c r="C101" s="217" t="str">
        <f>IF(ISNUMBER(Descriptiva!C98),Descriptiva!C98,"")</f>
        <v/>
      </c>
      <c r="D101" s="28" t="str">
        <f t="shared" si="25"/>
        <v/>
      </c>
      <c r="E101" s="29" t="str">
        <f t="shared" si="28"/>
        <v/>
      </c>
      <c r="F101" s="30" t="str">
        <f t="shared" si="26"/>
        <v/>
      </c>
      <c r="G101" s="30">
        <f t="shared" si="27"/>
        <v>0</v>
      </c>
      <c r="N101" s="110"/>
      <c r="O101" s="65"/>
      <c r="P101" s="65"/>
      <c r="Q101" s="65"/>
      <c r="R101" s="65"/>
      <c r="S101" s="12"/>
      <c r="T101" s="12"/>
      <c r="X101" s="74"/>
      <c r="Y101" s="74"/>
      <c r="Z101" s="74"/>
      <c r="AA101" s="74"/>
      <c r="AB101" s="74"/>
      <c r="AC101" s="53"/>
      <c r="AD101" s="74"/>
      <c r="AE101" s="74"/>
      <c r="AF101" s="53"/>
      <c r="AG101" s="54"/>
    </row>
    <row r="102" spans="1:33">
      <c r="A102" s="27">
        <v>95</v>
      </c>
      <c r="B102" s="27"/>
      <c r="C102" s="217" t="str">
        <f>IF(ISNUMBER(Descriptiva!C99),Descriptiva!C99,"")</f>
        <v/>
      </c>
      <c r="D102" s="28" t="str">
        <f t="shared" si="25"/>
        <v/>
      </c>
      <c r="E102" s="29" t="str">
        <f t="shared" si="28"/>
        <v/>
      </c>
      <c r="F102" s="30" t="str">
        <f t="shared" si="26"/>
        <v/>
      </c>
      <c r="G102" s="30">
        <f t="shared" si="27"/>
        <v>0</v>
      </c>
      <c r="N102" s="110"/>
      <c r="O102" s="65"/>
      <c r="P102" s="65"/>
      <c r="Q102" s="65"/>
      <c r="R102" s="65"/>
      <c r="S102" s="12"/>
      <c r="T102" s="12"/>
      <c r="X102" s="74"/>
      <c r="Y102" s="74"/>
      <c r="Z102" s="74"/>
      <c r="AA102" s="74"/>
      <c r="AB102" s="74"/>
      <c r="AC102" s="53"/>
      <c r="AD102" s="74"/>
      <c r="AE102" s="74"/>
      <c r="AF102" s="53"/>
      <c r="AG102" s="54"/>
    </row>
    <row r="103" spans="1:33">
      <c r="A103" s="27">
        <v>96</v>
      </c>
      <c r="B103" s="27"/>
      <c r="C103" s="217" t="str">
        <f>IF(ISNUMBER(Descriptiva!C100),Descriptiva!C100,"")</f>
        <v/>
      </c>
      <c r="D103" s="28" t="str">
        <f t="shared" si="25"/>
        <v/>
      </c>
      <c r="E103" s="29" t="str">
        <f t="shared" si="28"/>
        <v/>
      </c>
      <c r="F103" s="30" t="str">
        <f t="shared" si="26"/>
        <v/>
      </c>
      <c r="G103" s="30">
        <f t="shared" si="27"/>
        <v>0</v>
      </c>
      <c r="N103" s="110"/>
      <c r="O103" s="65"/>
      <c r="P103" s="65"/>
      <c r="Q103" s="65"/>
      <c r="R103" s="65"/>
      <c r="S103" s="12"/>
      <c r="T103" s="12"/>
      <c r="X103" s="74"/>
      <c r="Y103" s="74"/>
      <c r="Z103" s="74"/>
      <c r="AA103" s="74"/>
      <c r="AB103" s="74"/>
      <c r="AC103" s="53"/>
      <c r="AD103" s="74"/>
      <c r="AE103" s="74"/>
      <c r="AF103" s="53"/>
      <c r="AG103" s="54"/>
    </row>
    <row r="104" spans="1:33">
      <c r="A104" s="27">
        <v>97</v>
      </c>
      <c r="B104" s="27"/>
      <c r="C104" s="217" t="str">
        <f>IF(ISNUMBER(Descriptiva!C101),Descriptiva!C101,"")</f>
        <v/>
      </c>
      <c r="D104" s="28" t="str">
        <f t="shared" si="25"/>
        <v/>
      </c>
      <c r="E104" s="29" t="str">
        <f t="shared" si="28"/>
        <v/>
      </c>
      <c r="F104" s="30" t="str">
        <f t="shared" si="26"/>
        <v/>
      </c>
      <c r="G104" s="30">
        <f t="shared" si="27"/>
        <v>0</v>
      </c>
      <c r="N104" s="110"/>
      <c r="O104" s="65"/>
      <c r="P104" s="65"/>
      <c r="Q104" s="65"/>
      <c r="R104" s="65"/>
      <c r="S104" s="12"/>
      <c r="T104" s="12"/>
      <c r="X104" s="74"/>
      <c r="Y104" s="74"/>
      <c r="Z104" s="74"/>
      <c r="AA104" s="74"/>
      <c r="AB104" s="74"/>
      <c r="AC104" s="53"/>
      <c r="AD104" s="74"/>
      <c r="AE104" s="74"/>
      <c r="AF104" s="53"/>
      <c r="AG104" s="54"/>
    </row>
    <row r="105" spans="1:33">
      <c r="A105" s="27">
        <v>98</v>
      </c>
      <c r="B105" s="27"/>
      <c r="C105" s="217" t="str">
        <f>IF(ISNUMBER(Descriptiva!C102),Descriptiva!C102,"")</f>
        <v/>
      </c>
      <c r="D105" s="28" t="str">
        <f t="shared" si="25"/>
        <v/>
      </c>
      <c r="E105" s="29" t="str">
        <f t="shared" si="28"/>
        <v/>
      </c>
      <c r="F105" s="30" t="str">
        <f t="shared" si="26"/>
        <v/>
      </c>
      <c r="G105" s="30">
        <f t="shared" si="27"/>
        <v>0</v>
      </c>
      <c r="N105" s="110"/>
      <c r="O105" s="65"/>
      <c r="P105" s="65"/>
      <c r="Q105" s="65"/>
      <c r="R105" s="65"/>
      <c r="S105" s="12"/>
      <c r="T105" s="12"/>
      <c r="X105" s="74"/>
      <c r="Y105" s="74"/>
      <c r="Z105" s="74"/>
      <c r="AA105" s="74"/>
      <c r="AB105" s="74"/>
      <c r="AC105" s="53"/>
      <c r="AD105" s="74"/>
      <c r="AE105" s="74"/>
      <c r="AF105" s="53"/>
      <c r="AG105" s="54"/>
    </row>
    <row r="106" spans="1:33">
      <c r="A106" s="27">
        <v>99</v>
      </c>
      <c r="B106" s="27"/>
      <c r="C106" s="217" t="str">
        <f>IF(ISNUMBER(Descriptiva!C103),Descriptiva!C103,"")</f>
        <v/>
      </c>
      <c r="D106" s="28" t="str">
        <f t="shared" si="25"/>
        <v/>
      </c>
      <c r="E106" s="29" t="str">
        <f t="shared" si="28"/>
        <v/>
      </c>
      <c r="F106" s="30" t="str">
        <f t="shared" si="26"/>
        <v/>
      </c>
      <c r="G106" s="30">
        <f t="shared" si="27"/>
        <v>0</v>
      </c>
      <c r="N106" s="110"/>
      <c r="O106" s="65"/>
      <c r="P106" s="65"/>
      <c r="Q106" s="65"/>
      <c r="R106" s="65"/>
      <c r="S106" s="12"/>
      <c r="T106" s="12"/>
      <c r="X106" s="74"/>
      <c r="Y106" s="74"/>
      <c r="Z106" s="74"/>
      <c r="AA106" s="74"/>
      <c r="AB106" s="74"/>
      <c r="AC106" s="53"/>
      <c r="AD106" s="74"/>
      <c r="AE106" s="74"/>
      <c r="AF106" s="53"/>
      <c r="AG106" s="54"/>
    </row>
    <row r="107" spans="1:33">
      <c r="A107" s="27">
        <v>100</v>
      </c>
      <c r="B107" s="27"/>
      <c r="C107" s="217" t="str">
        <f>IF(ISNUMBER(Descriptiva!#REF!),Descriptiva!#REF!,"")</f>
        <v/>
      </c>
      <c r="D107" s="28" t="str">
        <f t="shared" si="25"/>
        <v/>
      </c>
      <c r="E107" s="29" t="str">
        <f t="shared" si="28"/>
        <v/>
      </c>
      <c r="F107" s="30" t="str">
        <f t="shared" si="26"/>
        <v/>
      </c>
      <c r="G107" s="30">
        <f t="shared" si="27"/>
        <v>0</v>
      </c>
      <c r="N107" s="110"/>
      <c r="O107" s="65"/>
      <c r="P107" s="65"/>
      <c r="Q107" s="65"/>
      <c r="R107" s="65"/>
      <c r="S107" s="12"/>
      <c r="T107" s="12"/>
      <c r="X107" s="74"/>
      <c r="Y107" s="74"/>
      <c r="Z107" s="74"/>
      <c r="AA107" s="74"/>
      <c r="AB107" s="74"/>
      <c r="AC107" s="53"/>
      <c r="AD107" s="74"/>
      <c r="AE107" s="74"/>
      <c r="AF107" s="53"/>
      <c r="AG107" s="54"/>
    </row>
    <row r="108" spans="1:33">
      <c r="A108" s="27">
        <v>101</v>
      </c>
      <c r="B108" s="27" t="str">
        <f>IF(ISNUMBER(Descriptiva!#REF!),B56+1,"")</f>
        <v/>
      </c>
      <c r="C108" s="217" t="str">
        <f>IF(ISNUMBER(Descriptiva!#REF!),Descriptiva!#REF!,"")</f>
        <v/>
      </c>
      <c r="D108" s="28" t="str">
        <f t="shared" si="25"/>
        <v/>
      </c>
      <c r="E108" s="29" t="str">
        <f t="shared" si="28"/>
        <v/>
      </c>
      <c r="F108" s="30" t="str">
        <f t="shared" si="26"/>
        <v/>
      </c>
      <c r="G108" s="30">
        <f t="shared" si="27"/>
        <v>0</v>
      </c>
      <c r="N108" s="110"/>
      <c r="O108" s="65"/>
      <c r="P108" s="65"/>
      <c r="Q108" s="65"/>
      <c r="R108" s="65"/>
      <c r="S108" s="12"/>
      <c r="T108" s="12"/>
      <c r="X108" s="74" t="str">
        <f ca="1">IF(Z108&lt;=$R$29,X56+1,"")</f>
        <v/>
      </c>
      <c r="Y108" s="74">
        <f ca="1">Z56+1</f>
        <v>203</v>
      </c>
      <c r="Z108" s="74">
        <f t="shared" ca="1" si="4"/>
        <v>206</v>
      </c>
      <c r="AA108" s="74">
        <f t="shared" ca="1" si="5"/>
        <v>202.5</v>
      </c>
      <c r="AB108" s="74">
        <f t="shared" ca="1" si="6"/>
        <v>206.5</v>
      </c>
      <c r="AC108" s="53" t="str">
        <f t="shared" ca="1" si="7"/>
        <v/>
      </c>
      <c r="AD108" s="74">
        <f ca="1">IF(AE108-AE56&gt;=0,AE108-AE56,0)</f>
        <v>0</v>
      </c>
      <c r="AE108" s="74">
        <f t="shared" ref="AE108:AE139" ca="1" si="29">COUNTIF($D$8:$D$157,"&lt;="&amp;AB108)</f>
        <v>22</v>
      </c>
      <c r="AF108" s="53" t="str">
        <f t="shared" ref="AF108:AF126" ca="1" si="30">IF(AG108,AB108-AA108,"")</f>
        <v/>
      </c>
      <c r="AG108" s="54">
        <f t="shared" ca="1" si="8"/>
        <v>0</v>
      </c>
    </row>
    <row r="109" spans="1:33">
      <c r="A109" s="27">
        <v>102</v>
      </c>
      <c r="B109" s="27" t="str">
        <f>IF(ISNUMBER(Descriptiva!#REF!),B108+1,"")</f>
        <v/>
      </c>
      <c r="C109" s="217" t="str">
        <f>IF(ISNUMBER(Descriptiva!#REF!),Descriptiva!#REF!,"")</f>
        <v/>
      </c>
      <c r="D109" s="28" t="str">
        <f t="shared" si="25"/>
        <v/>
      </c>
      <c r="E109" s="29" t="str">
        <f t="shared" si="28"/>
        <v/>
      </c>
      <c r="F109" s="30" t="str">
        <f t="shared" si="26"/>
        <v/>
      </c>
      <c r="G109" s="30">
        <f t="shared" si="27"/>
        <v>0</v>
      </c>
      <c r="N109" s="110"/>
      <c r="O109" s="65"/>
      <c r="P109" s="65"/>
      <c r="Q109" s="65"/>
      <c r="R109" s="65"/>
      <c r="S109" s="12"/>
      <c r="T109" s="12"/>
      <c r="X109" s="74" t="str">
        <f t="shared" ref="X109:X126" ca="1" si="31">IF(Z109&lt;=$R$29,X108+1,"")</f>
        <v/>
      </c>
      <c r="Y109" s="74">
        <f t="shared" ref="Y109:Y126" ca="1" si="32">Z108+1</f>
        <v>207</v>
      </c>
      <c r="Z109" s="74">
        <f t="shared" ca="1" si="4"/>
        <v>210</v>
      </c>
      <c r="AA109" s="74">
        <f t="shared" ca="1" si="5"/>
        <v>206.5</v>
      </c>
      <c r="AB109" s="74">
        <f t="shared" ca="1" si="6"/>
        <v>210.5</v>
      </c>
      <c r="AC109" s="53" t="str">
        <f t="shared" ca="1" si="7"/>
        <v/>
      </c>
      <c r="AD109" s="74">
        <f t="shared" ref="AD109:AD126" ca="1" si="33">IF(AE109-AE108&gt;=0,AE109-AE108,0)</f>
        <v>0</v>
      </c>
      <c r="AE109" s="74">
        <f t="shared" ca="1" si="29"/>
        <v>22</v>
      </c>
      <c r="AF109" s="53" t="str">
        <f t="shared" ca="1" si="30"/>
        <v/>
      </c>
      <c r="AG109" s="54">
        <f t="shared" ca="1" si="8"/>
        <v>0</v>
      </c>
    </row>
    <row r="110" spans="1:33">
      <c r="A110" s="27">
        <v>103</v>
      </c>
      <c r="B110" s="27" t="str">
        <f>IF(ISNUMBER(Descriptiva!#REF!),B109+1,"")</f>
        <v/>
      </c>
      <c r="C110" s="217" t="str">
        <f>IF(ISNUMBER(Descriptiva!#REF!),Descriptiva!#REF!,"")</f>
        <v/>
      </c>
      <c r="D110" s="28" t="str">
        <f t="shared" si="25"/>
        <v/>
      </c>
      <c r="E110" s="29" t="str">
        <f t="shared" si="28"/>
        <v/>
      </c>
      <c r="F110" s="30" t="str">
        <f t="shared" si="26"/>
        <v/>
      </c>
      <c r="G110" s="30">
        <f t="shared" si="27"/>
        <v>0</v>
      </c>
      <c r="N110" s="110"/>
      <c r="O110" s="65"/>
      <c r="P110" s="65"/>
      <c r="Q110" s="65"/>
      <c r="R110" s="65"/>
      <c r="S110" s="12"/>
      <c r="T110" s="12"/>
      <c r="X110" s="74" t="str">
        <f t="shared" ca="1" si="31"/>
        <v/>
      </c>
      <c r="Y110" s="74">
        <f t="shared" ca="1" si="32"/>
        <v>211</v>
      </c>
      <c r="Z110" s="74">
        <f t="shared" ca="1" si="4"/>
        <v>214</v>
      </c>
      <c r="AA110" s="74">
        <f t="shared" ca="1" si="5"/>
        <v>210.5</v>
      </c>
      <c r="AB110" s="74">
        <f t="shared" ca="1" si="6"/>
        <v>214.5</v>
      </c>
      <c r="AC110" s="53" t="str">
        <f t="shared" ca="1" si="7"/>
        <v/>
      </c>
      <c r="AD110" s="74">
        <f t="shared" ca="1" si="33"/>
        <v>0</v>
      </c>
      <c r="AE110" s="74">
        <f t="shared" ca="1" si="29"/>
        <v>22</v>
      </c>
      <c r="AF110" s="53" t="str">
        <f t="shared" ca="1" si="30"/>
        <v/>
      </c>
      <c r="AG110" s="54">
        <f t="shared" ca="1" si="8"/>
        <v>0</v>
      </c>
    </row>
    <row r="111" spans="1:33">
      <c r="A111" s="27">
        <v>104</v>
      </c>
      <c r="B111" s="27" t="str">
        <f>IF(ISNUMBER(Descriptiva!#REF!),B110+1,"")</f>
        <v/>
      </c>
      <c r="C111" s="217" t="str">
        <f>IF(ISNUMBER(Descriptiva!#REF!),Descriptiva!#REF!,"")</f>
        <v/>
      </c>
      <c r="D111" s="28" t="str">
        <f t="shared" si="25"/>
        <v/>
      </c>
      <c r="E111" s="29" t="str">
        <f t="shared" si="28"/>
        <v/>
      </c>
      <c r="F111" s="30" t="str">
        <f t="shared" si="26"/>
        <v/>
      </c>
      <c r="G111" s="30">
        <f t="shared" si="27"/>
        <v>0</v>
      </c>
      <c r="N111" s="110"/>
      <c r="O111" s="65"/>
      <c r="P111" s="65"/>
      <c r="Q111" s="65"/>
      <c r="R111" s="65"/>
      <c r="S111" s="12"/>
      <c r="T111" s="12"/>
      <c r="X111" s="74" t="str">
        <f t="shared" ca="1" si="31"/>
        <v/>
      </c>
      <c r="Y111" s="74">
        <f t="shared" ca="1" si="32"/>
        <v>215</v>
      </c>
      <c r="Z111" s="74">
        <f t="shared" ca="1" si="4"/>
        <v>218</v>
      </c>
      <c r="AA111" s="74">
        <f t="shared" ca="1" si="5"/>
        <v>214.5</v>
      </c>
      <c r="AB111" s="74">
        <f t="shared" ca="1" si="6"/>
        <v>218.5</v>
      </c>
      <c r="AC111" s="53" t="str">
        <f t="shared" ca="1" si="7"/>
        <v/>
      </c>
      <c r="AD111" s="74">
        <f t="shared" ca="1" si="33"/>
        <v>0</v>
      </c>
      <c r="AE111" s="74">
        <f t="shared" ca="1" si="29"/>
        <v>22</v>
      </c>
      <c r="AF111" s="53" t="str">
        <f t="shared" ca="1" si="30"/>
        <v/>
      </c>
      <c r="AG111" s="54">
        <f t="shared" ca="1" si="8"/>
        <v>0</v>
      </c>
    </row>
    <row r="112" spans="1:33">
      <c r="A112" s="27">
        <v>105</v>
      </c>
      <c r="B112" s="27" t="str">
        <f>IF(ISNUMBER(Descriptiva!#REF!),B111+1,"")</f>
        <v/>
      </c>
      <c r="C112" s="217" t="str">
        <f>IF(ISNUMBER(Descriptiva!#REF!),Descriptiva!#REF!,"")</f>
        <v/>
      </c>
      <c r="D112" s="28" t="str">
        <f t="shared" si="25"/>
        <v/>
      </c>
      <c r="E112" s="29" t="str">
        <f t="shared" si="28"/>
        <v/>
      </c>
      <c r="F112" s="30" t="str">
        <f t="shared" si="26"/>
        <v/>
      </c>
      <c r="G112" s="30">
        <f t="shared" si="27"/>
        <v>0</v>
      </c>
      <c r="N112" s="110"/>
      <c r="O112" s="65"/>
      <c r="P112" s="65"/>
      <c r="Q112" s="65"/>
      <c r="R112" s="65"/>
      <c r="S112" s="12"/>
      <c r="T112" s="12"/>
      <c r="X112" s="74" t="str">
        <f t="shared" ca="1" si="31"/>
        <v/>
      </c>
      <c r="Y112" s="74">
        <f t="shared" ca="1" si="32"/>
        <v>219</v>
      </c>
      <c r="Z112" s="74">
        <f t="shared" ca="1" si="4"/>
        <v>222</v>
      </c>
      <c r="AA112" s="74">
        <f t="shared" ca="1" si="5"/>
        <v>218.5</v>
      </c>
      <c r="AB112" s="74">
        <f t="shared" ca="1" si="6"/>
        <v>222.5</v>
      </c>
      <c r="AC112" s="53" t="str">
        <f t="shared" ca="1" si="7"/>
        <v/>
      </c>
      <c r="AD112" s="74">
        <f t="shared" ca="1" si="33"/>
        <v>0</v>
      </c>
      <c r="AE112" s="74">
        <f t="shared" ca="1" si="29"/>
        <v>22</v>
      </c>
      <c r="AF112" s="53" t="str">
        <f t="shared" ca="1" si="30"/>
        <v/>
      </c>
      <c r="AG112" s="54">
        <f t="shared" ca="1" si="8"/>
        <v>0</v>
      </c>
    </row>
    <row r="113" spans="1:33">
      <c r="A113" s="27">
        <v>106</v>
      </c>
      <c r="B113" s="27" t="str">
        <f>IF(ISNUMBER(Descriptiva!#REF!),B112+1,"")</f>
        <v/>
      </c>
      <c r="C113" s="217" t="str">
        <f>IF(ISNUMBER(Descriptiva!#REF!),Descriptiva!#REF!,"")</f>
        <v/>
      </c>
      <c r="D113" s="28" t="str">
        <f t="shared" si="25"/>
        <v/>
      </c>
      <c r="E113" s="29" t="str">
        <f t="shared" si="28"/>
        <v/>
      </c>
      <c r="F113" s="30" t="str">
        <f t="shared" si="26"/>
        <v/>
      </c>
      <c r="G113" s="30">
        <f t="shared" si="27"/>
        <v>0</v>
      </c>
      <c r="N113" s="110"/>
      <c r="O113" s="65"/>
      <c r="P113" s="65"/>
      <c r="Q113" s="65"/>
      <c r="R113" s="65"/>
      <c r="S113" s="12"/>
      <c r="T113" s="12"/>
      <c r="X113" s="74" t="str">
        <f t="shared" ca="1" si="31"/>
        <v/>
      </c>
      <c r="Y113" s="74">
        <f t="shared" ca="1" si="32"/>
        <v>223</v>
      </c>
      <c r="Z113" s="74">
        <f t="shared" ca="1" si="4"/>
        <v>226</v>
      </c>
      <c r="AA113" s="74">
        <f t="shared" ca="1" si="5"/>
        <v>222.5</v>
      </c>
      <c r="AB113" s="74">
        <f t="shared" ca="1" si="6"/>
        <v>226.5</v>
      </c>
      <c r="AC113" s="53" t="str">
        <f t="shared" ca="1" si="7"/>
        <v/>
      </c>
      <c r="AD113" s="74">
        <f t="shared" ca="1" si="33"/>
        <v>0</v>
      </c>
      <c r="AE113" s="74">
        <f t="shared" ca="1" si="29"/>
        <v>22</v>
      </c>
      <c r="AF113" s="53" t="str">
        <f t="shared" ca="1" si="30"/>
        <v/>
      </c>
      <c r="AG113" s="54">
        <f t="shared" ca="1" si="8"/>
        <v>0</v>
      </c>
    </row>
    <row r="114" spans="1:33">
      <c r="A114" s="27">
        <v>107</v>
      </c>
      <c r="B114" s="27" t="str">
        <f>IF(ISNUMBER(Descriptiva!#REF!),B113+1,"")</f>
        <v/>
      </c>
      <c r="C114" s="217" t="str">
        <f>IF(ISNUMBER(Descriptiva!#REF!),Descriptiva!#REF!,"")</f>
        <v/>
      </c>
      <c r="D114" s="28" t="str">
        <f t="shared" si="25"/>
        <v/>
      </c>
      <c r="E114" s="29" t="str">
        <f t="shared" si="28"/>
        <v/>
      </c>
      <c r="F114" s="30" t="str">
        <f t="shared" si="26"/>
        <v/>
      </c>
      <c r="G114" s="30">
        <f t="shared" si="27"/>
        <v>0</v>
      </c>
      <c r="N114" s="110"/>
      <c r="O114" s="65"/>
      <c r="P114" s="65"/>
      <c r="Q114" s="65"/>
      <c r="R114" s="65"/>
      <c r="S114" s="12"/>
      <c r="T114" s="12"/>
      <c r="X114" s="74" t="str">
        <f t="shared" ca="1" si="31"/>
        <v/>
      </c>
      <c r="Y114" s="74">
        <f t="shared" ca="1" si="32"/>
        <v>227</v>
      </c>
      <c r="Z114" s="74">
        <f t="shared" ca="1" si="4"/>
        <v>230</v>
      </c>
      <c r="AA114" s="74">
        <f t="shared" ca="1" si="5"/>
        <v>226.5</v>
      </c>
      <c r="AB114" s="74">
        <f t="shared" ca="1" si="6"/>
        <v>230.5</v>
      </c>
      <c r="AC114" s="53" t="str">
        <f t="shared" ca="1" si="7"/>
        <v/>
      </c>
      <c r="AD114" s="74">
        <f t="shared" ca="1" si="33"/>
        <v>0</v>
      </c>
      <c r="AE114" s="74">
        <f t="shared" ca="1" si="29"/>
        <v>22</v>
      </c>
      <c r="AF114" s="53" t="str">
        <f t="shared" ca="1" si="30"/>
        <v/>
      </c>
      <c r="AG114" s="54">
        <f t="shared" ca="1" si="8"/>
        <v>0</v>
      </c>
    </row>
    <row r="115" spans="1:33">
      <c r="A115" s="27">
        <v>108</v>
      </c>
      <c r="B115" s="27" t="str">
        <f>IF(ISNUMBER(Descriptiva!#REF!),B114+1,"")</f>
        <v/>
      </c>
      <c r="C115" s="217" t="str">
        <f>IF(ISNUMBER(Descriptiva!#REF!),Descriptiva!#REF!,"")</f>
        <v/>
      </c>
      <c r="D115" s="28" t="str">
        <f t="shared" si="25"/>
        <v/>
      </c>
      <c r="E115" s="29" t="str">
        <f t="shared" si="28"/>
        <v/>
      </c>
      <c r="F115" s="30" t="str">
        <f t="shared" si="26"/>
        <v/>
      </c>
      <c r="G115" s="30">
        <f t="shared" si="27"/>
        <v>0</v>
      </c>
      <c r="N115" s="110"/>
      <c r="O115" s="65"/>
      <c r="P115" s="65"/>
      <c r="Q115" s="65"/>
      <c r="R115" s="65"/>
      <c r="S115" s="12"/>
      <c r="T115" s="12"/>
      <c r="X115" s="74" t="str">
        <f t="shared" ca="1" si="31"/>
        <v/>
      </c>
      <c r="Y115" s="74">
        <f t="shared" ca="1" si="32"/>
        <v>231</v>
      </c>
      <c r="Z115" s="74">
        <f t="shared" ca="1" si="4"/>
        <v>234</v>
      </c>
      <c r="AA115" s="74">
        <f t="shared" ca="1" si="5"/>
        <v>230.5</v>
      </c>
      <c r="AB115" s="74">
        <f t="shared" ca="1" si="6"/>
        <v>234.5</v>
      </c>
      <c r="AC115" s="53" t="str">
        <f t="shared" ca="1" si="7"/>
        <v/>
      </c>
      <c r="AD115" s="74">
        <f t="shared" ca="1" si="33"/>
        <v>0</v>
      </c>
      <c r="AE115" s="74">
        <f t="shared" ca="1" si="29"/>
        <v>22</v>
      </c>
      <c r="AF115" s="53" t="str">
        <f t="shared" ca="1" si="30"/>
        <v/>
      </c>
      <c r="AG115" s="54">
        <f t="shared" ca="1" si="8"/>
        <v>0</v>
      </c>
    </row>
    <row r="116" spans="1:33">
      <c r="A116" s="27">
        <v>109</v>
      </c>
      <c r="B116" s="27" t="str">
        <f>IF(ISNUMBER(Descriptiva!#REF!),B115+1,"")</f>
        <v/>
      </c>
      <c r="C116" s="217" t="str">
        <f>IF(ISNUMBER(Descriptiva!#REF!),Descriptiva!#REF!,"")</f>
        <v/>
      </c>
      <c r="D116" s="28" t="str">
        <f t="shared" si="25"/>
        <v/>
      </c>
      <c r="E116" s="29" t="str">
        <f t="shared" si="28"/>
        <v/>
      </c>
      <c r="F116" s="30" t="str">
        <f t="shared" si="26"/>
        <v/>
      </c>
      <c r="G116" s="30">
        <f t="shared" si="27"/>
        <v>0</v>
      </c>
      <c r="N116" s="110"/>
      <c r="O116" s="65"/>
      <c r="P116" s="65"/>
      <c r="Q116" s="65"/>
      <c r="R116" s="65"/>
      <c r="S116" s="12"/>
      <c r="T116" s="12"/>
      <c r="X116" s="74" t="str">
        <f t="shared" ca="1" si="31"/>
        <v/>
      </c>
      <c r="Y116" s="74">
        <f t="shared" ca="1" si="32"/>
        <v>235</v>
      </c>
      <c r="Z116" s="74">
        <f t="shared" ca="1" si="4"/>
        <v>238</v>
      </c>
      <c r="AA116" s="74">
        <f t="shared" ca="1" si="5"/>
        <v>234.5</v>
      </c>
      <c r="AB116" s="74">
        <f t="shared" ca="1" si="6"/>
        <v>238.5</v>
      </c>
      <c r="AC116" s="53" t="str">
        <f t="shared" ca="1" si="7"/>
        <v/>
      </c>
      <c r="AD116" s="74">
        <f t="shared" ca="1" si="33"/>
        <v>0</v>
      </c>
      <c r="AE116" s="74">
        <f t="shared" ca="1" si="29"/>
        <v>22</v>
      </c>
      <c r="AF116" s="53" t="str">
        <f t="shared" ca="1" si="30"/>
        <v/>
      </c>
      <c r="AG116" s="54">
        <f t="shared" ca="1" si="8"/>
        <v>0</v>
      </c>
    </row>
    <row r="117" spans="1:33">
      <c r="A117" s="27">
        <v>110</v>
      </c>
      <c r="B117" s="27" t="str">
        <f>IF(ISNUMBER(Descriptiva!#REF!),B116+1,"")</f>
        <v/>
      </c>
      <c r="C117" s="217" t="str">
        <f>IF(ISNUMBER(Descriptiva!#REF!),Descriptiva!#REF!,"")</f>
        <v/>
      </c>
      <c r="D117" s="28" t="str">
        <f t="shared" si="25"/>
        <v/>
      </c>
      <c r="E117" s="29" t="str">
        <f t="shared" si="28"/>
        <v/>
      </c>
      <c r="F117" s="30" t="str">
        <f t="shared" si="26"/>
        <v/>
      </c>
      <c r="G117" s="30">
        <f t="shared" si="27"/>
        <v>0</v>
      </c>
      <c r="N117" s="110"/>
      <c r="O117" s="65"/>
      <c r="P117" s="65"/>
      <c r="Q117" s="65"/>
      <c r="R117" s="65"/>
      <c r="S117" s="12"/>
      <c r="T117" s="12"/>
      <c r="X117" s="74" t="str">
        <f t="shared" ca="1" si="31"/>
        <v/>
      </c>
      <c r="Y117" s="74">
        <f t="shared" ca="1" si="32"/>
        <v>239</v>
      </c>
      <c r="Z117" s="74">
        <f t="shared" ca="1" si="4"/>
        <v>242</v>
      </c>
      <c r="AA117" s="74">
        <f t="shared" ca="1" si="5"/>
        <v>238.5</v>
      </c>
      <c r="AB117" s="74">
        <f t="shared" ca="1" si="6"/>
        <v>242.5</v>
      </c>
      <c r="AC117" s="53" t="str">
        <f t="shared" ca="1" si="7"/>
        <v/>
      </c>
      <c r="AD117" s="74">
        <f t="shared" ca="1" si="33"/>
        <v>0</v>
      </c>
      <c r="AE117" s="74">
        <f t="shared" ca="1" si="29"/>
        <v>22</v>
      </c>
      <c r="AF117" s="53" t="str">
        <f t="shared" ca="1" si="30"/>
        <v/>
      </c>
      <c r="AG117" s="54">
        <f t="shared" ca="1" si="8"/>
        <v>0</v>
      </c>
    </row>
    <row r="118" spans="1:33">
      <c r="A118" s="27">
        <v>111</v>
      </c>
      <c r="B118" s="27" t="str">
        <f>IF(ISNUMBER(Descriptiva!#REF!),B117+1,"")</f>
        <v/>
      </c>
      <c r="C118" s="217" t="str">
        <f>IF(ISNUMBER(Descriptiva!#REF!),Descriptiva!#REF!,"")</f>
        <v/>
      </c>
      <c r="D118" s="28" t="str">
        <f t="shared" si="25"/>
        <v/>
      </c>
      <c r="E118" s="29" t="str">
        <f t="shared" si="28"/>
        <v/>
      </c>
      <c r="F118" s="30" t="str">
        <f t="shared" si="26"/>
        <v/>
      </c>
      <c r="G118" s="30">
        <f t="shared" si="27"/>
        <v>0</v>
      </c>
      <c r="N118" s="110"/>
      <c r="O118" s="65"/>
      <c r="P118" s="65"/>
      <c r="Q118" s="65"/>
      <c r="R118" s="65"/>
      <c r="S118" s="12"/>
      <c r="T118" s="12"/>
      <c r="U118" s="116"/>
      <c r="V118" s="11"/>
      <c r="X118" s="74" t="str">
        <f t="shared" ca="1" si="31"/>
        <v/>
      </c>
      <c r="Y118" s="74">
        <f t="shared" ca="1" si="32"/>
        <v>243</v>
      </c>
      <c r="Z118" s="74">
        <f t="shared" ca="1" si="4"/>
        <v>246</v>
      </c>
      <c r="AA118" s="74">
        <f t="shared" ca="1" si="5"/>
        <v>242.5</v>
      </c>
      <c r="AB118" s="74">
        <f t="shared" ca="1" si="6"/>
        <v>246.5</v>
      </c>
      <c r="AC118" s="53" t="str">
        <f t="shared" ca="1" si="7"/>
        <v/>
      </c>
      <c r="AD118" s="74">
        <f t="shared" ca="1" si="33"/>
        <v>0</v>
      </c>
      <c r="AE118" s="74">
        <f t="shared" ca="1" si="29"/>
        <v>22</v>
      </c>
      <c r="AF118" s="53" t="str">
        <f t="shared" ca="1" si="30"/>
        <v/>
      </c>
      <c r="AG118" s="54">
        <f t="shared" ca="1" si="8"/>
        <v>0</v>
      </c>
    </row>
    <row r="119" spans="1:33">
      <c r="A119" s="27">
        <v>112</v>
      </c>
      <c r="B119" s="27" t="str">
        <f>IF(ISNUMBER(Descriptiva!#REF!),B118+1,"")</f>
        <v/>
      </c>
      <c r="C119" s="217" t="str">
        <f>IF(ISNUMBER(Descriptiva!#REF!),Descriptiva!#REF!,"")</f>
        <v/>
      </c>
      <c r="D119" s="28" t="str">
        <f t="shared" si="25"/>
        <v/>
      </c>
      <c r="E119" s="29" t="str">
        <f t="shared" si="28"/>
        <v/>
      </c>
      <c r="F119" s="30" t="str">
        <f t="shared" si="26"/>
        <v/>
      </c>
      <c r="G119" s="30">
        <f t="shared" si="27"/>
        <v>0</v>
      </c>
      <c r="N119" s="110"/>
      <c r="O119" s="65"/>
      <c r="P119" s="65"/>
      <c r="Q119" s="65"/>
      <c r="R119" s="65"/>
      <c r="S119" s="12"/>
      <c r="T119" s="12"/>
      <c r="U119" s="116"/>
      <c r="V119" s="11"/>
      <c r="X119" s="74" t="str">
        <f t="shared" ca="1" si="31"/>
        <v/>
      </c>
      <c r="Y119" s="74">
        <f t="shared" ca="1" si="32"/>
        <v>247</v>
      </c>
      <c r="Z119" s="74">
        <f t="shared" ca="1" si="4"/>
        <v>250</v>
      </c>
      <c r="AA119" s="74">
        <f t="shared" ca="1" si="5"/>
        <v>246.5</v>
      </c>
      <c r="AB119" s="74">
        <f t="shared" ca="1" si="6"/>
        <v>250.5</v>
      </c>
      <c r="AC119" s="53" t="str">
        <f t="shared" ca="1" si="7"/>
        <v/>
      </c>
      <c r="AD119" s="74">
        <f t="shared" ca="1" si="33"/>
        <v>0</v>
      </c>
      <c r="AE119" s="74">
        <f t="shared" ca="1" si="29"/>
        <v>22</v>
      </c>
      <c r="AF119" s="53" t="str">
        <f t="shared" ca="1" si="30"/>
        <v/>
      </c>
      <c r="AG119" s="54">
        <f t="shared" ca="1" si="8"/>
        <v>0</v>
      </c>
    </row>
    <row r="120" spans="1:33">
      <c r="A120" s="27">
        <v>113</v>
      </c>
      <c r="B120" s="27" t="str">
        <f>IF(ISNUMBER(Descriptiva!#REF!),B119+1,"")</f>
        <v/>
      </c>
      <c r="C120" s="217" t="str">
        <f>IF(ISNUMBER(Descriptiva!#REF!),Descriptiva!#REF!,"")</f>
        <v/>
      </c>
      <c r="D120" s="28" t="str">
        <f t="shared" si="25"/>
        <v/>
      </c>
      <c r="E120" s="29" t="str">
        <f t="shared" si="28"/>
        <v/>
      </c>
      <c r="F120" s="30" t="str">
        <f t="shared" si="26"/>
        <v/>
      </c>
      <c r="G120" s="30">
        <f t="shared" si="27"/>
        <v>0</v>
      </c>
      <c r="N120" s="110"/>
      <c r="O120" s="65"/>
      <c r="P120" s="65"/>
      <c r="Q120" s="65"/>
      <c r="R120" s="65"/>
      <c r="S120" s="12"/>
      <c r="T120" s="12"/>
      <c r="U120" s="116"/>
      <c r="V120" s="11"/>
      <c r="X120" s="74" t="str">
        <f t="shared" ca="1" si="31"/>
        <v/>
      </c>
      <c r="Y120" s="74">
        <f t="shared" ca="1" si="32"/>
        <v>251</v>
      </c>
      <c r="Z120" s="74">
        <f t="shared" ca="1" si="4"/>
        <v>254</v>
      </c>
      <c r="AA120" s="74">
        <f t="shared" ca="1" si="5"/>
        <v>250.5</v>
      </c>
      <c r="AB120" s="74">
        <f t="shared" ca="1" si="6"/>
        <v>254.5</v>
      </c>
      <c r="AC120" s="53" t="str">
        <f t="shared" ca="1" si="7"/>
        <v/>
      </c>
      <c r="AD120" s="74">
        <f t="shared" ca="1" si="33"/>
        <v>0</v>
      </c>
      <c r="AE120" s="74">
        <f t="shared" ca="1" si="29"/>
        <v>22</v>
      </c>
      <c r="AF120" s="53" t="str">
        <f t="shared" ca="1" si="30"/>
        <v/>
      </c>
      <c r="AG120" s="54">
        <f t="shared" ca="1" si="8"/>
        <v>0</v>
      </c>
    </row>
    <row r="121" spans="1:33">
      <c r="A121" s="27">
        <v>114</v>
      </c>
      <c r="B121" s="27" t="str">
        <f>IF(ISNUMBER(Descriptiva!#REF!),B120+1,"")</f>
        <v/>
      </c>
      <c r="C121" s="217" t="str">
        <f>IF(ISNUMBER(Descriptiva!#REF!),Descriptiva!#REF!,"")</f>
        <v/>
      </c>
      <c r="D121" s="28" t="str">
        <f t="shared" si="25"/>
        <v/>
      </c>
      <c r="E121" s="29" t="str">
        <f t="shared" si="28"/>
        <v/>
      </c>
      <c r="F121" s="30" t="str">
        <f t="shared" si="26"/>
        <v/>
      </c>
      <c r="G121" s="30">
        <f t="shared" si="27"/>
        <v>0</v>
      </c>
      <c r="N121" s="110"/>
      <c r="O121" s="65"/>
      <c r="P121" s="65"/>
      <c r="Q121" s="65"/>
      <c r="R121" s="65"/>
      <c r="S121" s="12"/>
      <c r="T121" s="12"/>
      <c r="U121" s="116"/>
      <c r="V121" s="11"/>
      <c r="X121" s="74" t="str">
        <f t="shared" ca="1" si="31"/>
        <v/>
      </c>
      <c r="Y121" s="74">
        <f t="shared" ca="1" si="32"/>
        <v>255</v>
      </c>
      <c r="Z121" s="74">
        <f t="shared" ca="1" si="4"/>
        <v>258</v>
      </c>
      <c r="AA121" s="74">
        <f t="shared" ca="1" si="5"/>
        <v>254.5</v>
      </c>
      <c r="AB121" s="74">
        <f t="shared" ca="1" si="6"/>
        <v>258.5</v>
      </c>
      <c r="AC121" s="53" t="str">
        <f t="shared" ca="1" si="7"/>
        <v/>
      </c>
      <c r="AD121" s="74">
        <f t="shared" ca="1" si="33"/>
        <v>0</v>
      </c>
      <c r="AE121" s="74">
        <f t="shared" ca="1" si="29"/>
        <v>22</v>
      </c>
      <c r="AF121" s="53" t="str">
        <f t="shared" ca="1" si="30"/>
        <v/>
      </c>
      <c r="AG121" s="54">
        <f t="shared" ca="1" si="8"/>
        <v>0</v>
      </c>
    </row>
    <row r="122" spans="1:33">
      <c r="A122" s="27">
        <v>115</v>
      </c>
      <c r="B122" s="27" t="str">
        <f>IF(ISNUMBER(Descriptiva!#REF!),B121+1,"")</f>
        <v/>
      </c>
      <c r="C122" s="217" t="str">
        <f>IF(ISNUMBER(Descriptiva!#REF!),Descriptiva!#REF!,"")</f>
        <v/>
      </c>
      <c r="D122" s="28" t="str">
        <f t="shared" si="25"/>
        <v/>
      </c>
      <c r="E122" s="29" t="str">
        <f t="shared" si="28"/>
        <v/>
      </c>
      <c r="F122" s="30" t="str">
        <f t="shared" si="26"/>
        <v/>
      </c>
      <c r="G122" s="30">
        <f t="shared" si="27"/>
        <v>0</v>
      </c>
      <c r="N122" s="110"/>
      <c r="O122" s="65"/>
      <c r="P122" s="65"/>
      <c r="Q122" s="65"/>
      <c r="R122" s="65"/>
      <c r="S122" s="12"/>
      <c r="T122" s="12"/>
      <c r="U122" s="116"/>
      <c r="V122" s="11"/>
      <c r="X122" s="74" t="str">
        <f t="shared" ca="1" si="31"/>
        <v/>
      </c>
      <c r="Y122" s="74">
        <f t="shared" ca="1" si="32"/>
        <v>259</v>
      </c>
      <c r="Z122" s="74">
        <f t="shared" ca="1" si="4"/>
        <v>262</v>
      </c>
      <c r="AA122" s="74">
        <f t="shared" ca="1" si="5"/>
        <v>258.5</v>
      </c>
      <c r="AB122" s="74">
        <f t="shared" ca="1" si="6"/>
        <v>262.5</v>
      </c>
      <c r="AC122" s="53" t="str">
        <f t="shared" ca="1" si="7"/>
        <v/>
      </c>
      <c r="AD122" s="74">
        <f t="shared" ca="1" si="33"/>
        <v>0</v>
      </c>
      <c r="AE122" s="74">
        <f t="shared" ca="1" si="29"/>
        <v>22</v>
      </c>
      <c r="AF122" s="53" t="str">
        <f t="shared" ca="1" si="30"/>
        <v/>
      </c>
      <c r="AG122" s="54">
        <f t="shared" ca="1" si="8"/>
        <v>0</v>
      </c>
    </row>
    <row r="123" spans="1:33">
      <c r="A123" s="27">
        <v>116</v>
      </c>
      <c r="B123" s="27" t="str">
        <f>IF(ISNUMBER(Descriptiva!#REF!),B122+1,"")</f>
        <v/>
      </c>
      <c r="C123" s="217" t="str">
        <f>IF(ISNUMBER(Descriptiva!#REF!),Descriptiva!#REF!,"")</f>
        <v/>
      </c>
      <c r="D123" s="28" t="str">
        <f t="shared" si="25"/>
        <v/>
      </c>
      <c r="E123" s="29" t="str">
        <f t="shared" si="28"/>
        <v/>
      </c>
      <c r="F123" s="30" t="str">
        <f t="shared" si="26"/>
        <v/>
      </c>
      <c r="G123" s="30">
        <f t="shared" si="27"/>
        <v>0</v>
      </c>
      <c r="N123" s="110"/>
      <c r="O123" s="65"/>
      <c r="P123" s="65"/>
      <c r="Q123" s="65"/>
      <c r="R123" s="65"/>
      <c r="S123" s="12"/>
      <c r="T123" s="12"/>
      <c r="U123" s="116"/>
      <c r="V123" s="11"/>
      <c r="X123" s="74" t="str">
        <f t="shared" ca="1" si="31"/>
        <v/>
      </c>
      <c r="Y123" s="74">
        <f t="shared" ca="1" si="32"/>
        <v>263</v>
      </c>
      <c r="Z123" s="74">
        <f t="shared" ca="1" si="4"/>
        <v>266</v>
      </c>
      <c r="AA123" s="74">
        <f t="shared" ca="1" si="5"/>
        <v>262.5</v>
      </c>
      <c r="AB123" s="74">
        <f t="shared" ca="1" si="6"/>
        <v>266.5</v>
      </c>
      <c r="AC123" s="53" t="str">
        <f t="shared" ca="1" si="7"/>
        <v/>
      </c>
      <c r="AD123" s="74">
        <f t="shared" ca="1" si="33"/>
        <v>0</v>
      </c>
      <c r="AE123" s="74">
        <f t="shared" ca="1" si="29"/>
        <v>22</v>
      </c>
      <c r="AF123" s="53" t="str">
        <f t="shared" ca="1" si="30"/>
        <v/>
      </c>
      <c r="AG123" s="54">
        <f t="shared" ca="1" si="8"/>
        <v>0</v>
      </c>
    </row>
    <row r="124" spans="1:33">
      <c r="A124" s="27">
        <v>117</v>
      </c>
      <c r="B124" s="27" t="str">
        <f>IF(ISNUMBER(Descriptiva!#REF!),B123+1,"")</f>
        <v/>
      </c>
      <c r="C124" s="217" t="str">
        <f>IF(ISNUMBER(Descriptiva!#REF!),Descriptiva!#REF!,"")</f>
        <v/>
      </c>
      <c r="D124" s="28" t="str">
        <f t="shared" si="25"/>
        <v/>
      </c>
      <c r="E124" s="29" t="str">
        <f t="shared" si="28"/>
        <v/>
      </c>
      <c r="F124" s="30" t="str">
        <f t="shared" si="26"/>
        <v/>
      </c>
      <c r="G124" s="30">
        <f t="shared" si="27"/>
        <v>0</v>
      </c>
      <c r="N124" s="110"/>
      <c r="O124" s="65"/>
      <c r="P124" s="65"/>
      <c r="Q124" s="65"/>
      <c r="R124" s="65"/>
      <c r="S124" s="12"/>
      <c r="T124" s="12"/>
      <c r="U124" s="116"/>
      <c r="V124" s="11"/>
      <c r="X124" s="74" t="str">
        <f t="shared" ca="1" si="31"/>
        <v/>
      </c>
      <c r="Y124" s="74">
        <f t="shared" ca="1" si="32"/>
        <v>267</v>
      </c>
      <c r="Z124" s="74">
        <f t="shared" ca="1" si="4"/>
        <v>270</v>
      </c>
      <c r="AA124" s="74">
        <f t="shared" ca="1" si="5"/>
        <v>266.5</v>
      </c>
      <c r="AB124" s="74">
        <f t="shared" ca="1" si="6"/>
        <v>270.5</v>
      </c>
      <c r="AC124" s="53" t="str">
        <f t="shared" ca="1" si="7"/>
        <v/>
      </c>
      <c r="AD124" s="74">
        <f t="shared" ca="1" si="33"/>
        <v>0</v>
      </c>
      <c r="AE124" s="74">
        <f t="shared" ca="1" si="29"/>
        <v>22</v>
      </c>
      <c r="AF124" s="53" t="str">
        <f t="shared" ca="1" si="30"/>
        <v/>
      </c>
      <c r="AG124" s="54">
        <f t="shared" ca="1" si="8"/>
        <v>0</v>
      </c>
    </row>
    <row r="125" spans="1:33">
      <c r="A125" s="27">
        <v>118</v>
      </c>
      <c r="B125" s="27" t="str">
        <f>IF(ISNUMBER(Descriptiva!#REF!),B124+1,"")</f>
        <v/>
      </c>
      <c r="C125" s="217" t="str">
        <f>IF(ISNUMBER(Descriptiva!#REF!),Descriptiva!#REF!,"")</f>
        <v/>
      </c>
      <c r="D125" s="28" t="str">
        <f t="shared" si="25"/>
        <v/>
      </c>
      <c r="E125" s="29" t="str">
        <f t="shared" si="28"/>
        <v/>
      </c>
      <c r="F125" s="30" t="str">
        <f t="shared" si="26"/>
        <v/>
      </c>
      <c r="G125" s="30">
        <f t="shared" si="27"/>
        <v>0</v>
      </c>
      <c r="N125" s="110"/>
      <c r="O125" s="65"/>
      <c r="P125" s="65"/>
      <c r="Q125" s="65"/>
      <c r="R125" s="65"/>
      <c r="S125" s="12"/>
      <c r="T125" s="12"/>
      <c r="U125" s="116"/>
      <c r="V125" s="11"/>
      <c r="X125" s="74" t="str">
        <f t="shared" ca="1" si="31"/>
        <v/>
      </c>
      <c r="Y125" s="74">
        <f t="shared" ca="1" si="32"/>
        <v>271</v>
      </c>
      <c r="Z125" s="74">
        <f t="shared" ca="1" si="4"/>
        <v>274</v>
      </c>
      <c r="AA125" s="74">
        <f t="shared" ca="1" si="5"/>
        <v>270.5</v>
      </c>
      <c r="AB125" s="74">
        <f t="shared" ca="1" si="6"/>
        <v>274.5</v>
      </c>
      <c r="AC125" s="53" t="str">
        <f t="shared" ca="1" si="7"/>
        <v/>
      </c>
      <c r="AD125" s="74">
        <f t="shared" ca="1" si="33"/>
        <v>0</v>
      </c>
      <c r="AE125" s="74">
        <f t="shared" ca="1" si="29"/>
        <v>22</v>
      </c>
      <c r="AF125" s="53" t="str">
        <f t="shared" ca="1" si="30"/>
        <v/>
      </c>
      <c r="AG125" s="54">
        <f t="shared" ca="1" si="8"/>
        <v>0</v>
      </c>
    </row>
    <row r="126" spans="1:33">
      <c r="A126" s="27">
        <v>119</v>
      </c>
      <c r="B126" s="27" t="str">
        <f>IF(ISNUMBER(Descriptiva!#REF!),B125+1,"")</f>
        <v/>
      </c>
      <c r="C126" s="217" t="str">
        <f>IF(ISNUMBER(Descriptiva!#REF!),Descriptiva!#REF!,"")</f>
        <v/>
      </c>
      <c r="D126" s="28" t="str">
        <f t="shared" si="25"/>
        <v/>
      </c>
      <c r="E126" s="29" t="str">
        <f t="shared" si="28"/>
        <v/>
      </c>
      <c r="F126" s="30" t="str">
        <f t="shared" si="26"/>
        <v/>
      </c>
      <c r="G126" s="30">
        <f t="shared" si="27"/>
        <v>0</v>
      </c>
      <c r="N126" s="110"/>
      <c r="O126" s="65"/>
      <c r="P126" s="65"/>
      <c r="Q126" s="65"/>
      <c r="R126" s="65"/>
      <c r="S126" s="12"/>
      <c r="T126" s="12"/>
      <c r="V126" s="11"/>
      <c r="X126" s="74" t="str">
        <f t="shared" ca="1" si="31"/>
        <v/>
      </c>
      <c r="Y126" s="74">
        <f t="shared" ca="1" si="32"/>
        <v>275</v>
      </c>
      <c r="Z126" s="74">
        <f t="shared" ref="Z126:Z188" ca="1" si="34">Y126+$R$30-1</f>
        <v>278</v>
      </c>
      <c r="AA126" s="74">
        <f t="shared" ref="AA126:AA188" ca="1" si="35">Y126-$R$27</f>
        <v>274.5</v>
      </c>
      <c r="AB126" s="74">
        <f t="shared" ref="AB126:AB188" ca="1" si="36">Z126+$R$27</f>
        <v>278.5</v>
      </c>
      <c r="AC126" s="53" t="str">
        <f t="shared" ref="AC126:AC188" ca="1" si="37">IF(AG126,(AA126+Z126)/2,"")</f>
        <v/>
      </c>
      <c r="AD126" s="74">
        <f t="shared" ca="1" si="33"/>
        <v>0</v>
      </c>
      <c r="AE126" s="74">
        <f t="shared" ca="1" si="29"/>
        <v>22</v>
      </c>
      <c r="AF126" s="53" t="str">
        <f t="shared" ca="1" si="30"/>
        <v/>
      </c>
      <c r="AG126" s="54">
        <f t="shared" ref="AG126:AG188" ca="1" si="38">IF(Z126&lt;=$R$29,1,0)</f>
        <v>0</v>
      </c>
    </row>
    <row r="127" spans="1:33">
      <c r="A127" s="27">
        <v>120</v>
      </c>
      <c r="B127" s="27" t="str">
        <f>IF(ISNUMBER(Descriptiva!#REF!),B126+1,"")</f>
        <v/>
      </c>
      <c r="C127" s="217" t="str">
        <f>IF(ISNUMBER(Descriptiva!#REF!),Descriptiva!#REF!,"")</f>
        <v/>
      </c>
      <c r="D127" s="28" t="str">
        <f t="shared" si="25"/>
        <v/>
      </c>
      <c r="E127" s="29" t="str">
        <f t="shared" si="28"/>
        <v/>
      </c>
      <c r="F127" s="30" t="str">
        <f t="shared" si="26"/>
        <v/>
      </c>
      <c r="G127" s="30">
        <f t="shared" si="27"/>
        <v>0</v>
      </c>
      <c r="N127" s="110"/>
      <c r="O127" s="65"/>
      <c r="P127" s="65"/>
      <c r="Q127" s="65"/>
      <c r="R127" s="65"/>
      <c r="S127" s="12"/>
      <c r="T127" s="12"/>
      <c r="V127" s="11"/>
      <c r="X127" s="74" t="str">
        <f t="shared" ref="X127:X189" ca="1" si="39">IF(Z127&lt;=$R$29,X126+1,"")</f>
        <v/>
      </c>
      <c r="Y127" s="74">
        <f t="shared" ref="Y127:Y189" ca="1" si="40">Z126+1</f>
        <v>279</v>
      </c>
      <c r="Z127" s="74">
        <f t="shared" ca="1" si="34"/>
        <v>282</v>
      </c>
      <c r="AA127" s="74">
        <f t="shared" ca="1" si="35"/>
        <v>278.5</v>
      </c>
      <c r="AB127" s="74">
        <f t="shared" ca="1" si="36"/>
        <v>282.5</v>
      </c>
      <c r="AC127" s="53" t="str">
        <f t="shared" ca="1" si="37"/>
        <v/>
      </c>
      <c r="AD127" s="74">
        <f t="shared" ref="AD127:AD189" ca="1" si="41">IF(AE127-AE126&gt;=0,AE127-AE126,0)</f>
        <v>0</v>
      </c>
      <c r="AE127" s="74">
        <f t="shared" ca="1" si="29"/>
        <v>22</v>
      </c>
      <c r="AF127" s="53" t="str">
        <f t="shared" ref="AF127:AF189" ca="1" si="42">IF(AG127,AB127-AA127,"")</f>
        <v/>
      </c>
      <c r="AG127" s="54">
        <f t="shared" ca="1" si="38"/>
        <v>0</v>
      </c>
    </row>
    <row r="128" spans="1:33">
      <c r="A128" s="27">
        <v>121</v>
      </c>
      <c r="B128" s="27" t="str">
        <f>IF(ISNUMBER(Descriptiva!#REF!),B127+1,"")</f>
        <v/>
      </c>
      <c r="C128" s="217" t="str">
        <f>IF(ISNUMBER(Descriptiva!#REF!),Descriptiva!#REF!,"")</f>
        <v/>
      </c>
      <c r="D128" s="28" t="str">
        <f t="shared" si="25"/>
        <v/>
      </c>
      <c r="E128" s="29" t="str">
        <f t="shared" si="28"/>
        <v/>
      </c>
      <c r="F128" s="30" t="str">
        <f t="shared" si="26"/>
        <v/>
      </c>
      <c r="G128" s="30">
        <f t="shared" si="27"/>
        <v>0</v>
      </c>
      <c r="N128" s="110"/>
      <c r="O128" s="65"/>
      <c r="P128" s="65"/>
      <c r="Q128" s="65"/>
      <c r="R128" s="65"/>
      <c r="S128" s="12"/>
      <c r="T128" s="12"/>
      <c r="V128" s="11"/>
      <c r="X128" s="74" t="str">
        <f t="shared" ca="1" si="39"/>
        <v/>
      </c>
      <c r="Y128" s="74">
        <f t="shared" ca="1" si="40"/>
        <v>283</v>
      </c>
      <c r="Z128" s="74">
        <f t="shared" ca="1" si="34"/>
        <v>286</v>
      </c>
      <c r="AA128" s="74">
        <f t="shared" ca="1" si="35"/>
        <v>282.5</v>
      </c>
      <c r="AB128" s="74">
        <f t="shared" ca="1" si="36"/>
        <v>286.5</v>
      </c>
      <c r="AC128" s="53" t="str">
        <f t="shared" ca="1" si="37"/>
        <v/>
      </c>
      <c r="AD128" s="74">
        <f t="shared" ca="1" si="41"/>
        <v>0</v>
      </c>
      <c r="AE128" s="74">
        <f t="shared" ca="1" si="29"/>
        <v>22</v>
      </c>
      <c r="AF128" s="53" t="str">
        <f t="shared" ca="1" si="42"/>
        <v/>
      </c>
      <c r="AG128" s="54">
        <f t="shared" ca="1" si="38"/>
        <v>0</v>
      </c>
    </row>
    <row r="129" spans="1:33">
      <c r="A129" s="27">
        <v>122</v>
      </c>
      <c r="B129" s="27" t="str">
        <f>IF(ISNUMBER(Descriptiva!#REF!),B128+1,"")</f>
        <v/>
      </c>
      <c r="C129" s="217" t="str">
        <f>IF(ISNUMBER(Descriptiva!#REF!),Descriptiva!#REF!,"")</f>
        <v/>
      </c>
      <c r="D129" s="28" t="str">
        <f t="shared" si="25"/>
        <v/>
      </c>
      <c r="E129" s="29" t="str">
        <f t="shared" si="28"/>
        <v/>
      </c>
      <c r="F129" s="30" t="str">
        <f t="shared" si="26"/>
        <v/>
      </c>
      <c r="G129" s="30">
        <f t="shared" si="27"/>
        <v>0</v>
      </c>
      <c r="N129" s="110"/>
      <c r="O129" s="65"/>
      <c r="P129" s="65"/>
      <c r="Q129" s="65"/>
      <c r="R129" s="65"/>
      <c r="S129" s="12"/>
      <c r="T129" s="12"/>
      <c r="V129" s="11"/>
      <c r="X129" s="74" t="str">
        <f t="shared" ca="1" si="39"/>
        <v/>
      </c>
      <c r="Y129" s="74">
        <f t="shared" ca="1" si="40"/>
        <v>287</v>
      </c>
      <c r="Z129" s="74">
        <f t="shared" ca="1" si="34"/>
        <v>290</v>
      </c>
      <c r="AA129" s="74">
        <f t="shared" ca="1" si="35"/>
        <v>286.5</v>
      </c>
      <c r="AB129" s="74">
        <f t="shared" ca="1" si="36"/>
        <v>290.5</v>
      </c>
      <c r="AC129" s="53" t="str">
        <f t="shared" ca="1" si="37"/>
        <v/>
      </c>
      <c r="AD129" s="74">
        <f t="shared" ca="1" si="41"/>
        <v>0</v>
      </c>
      <c r="AE129" s="74">
        <f t="shared" ca="1" si="29"/>
        <v>22</v>
      </c>
      <c r="AF129" s="53" t="str">
        <f t="shared" ca="1" si="42"/>
        <v/>
      </c>
      <c r="AG129" s="54">
        <f t="shared" ca="1" si="38"/>
        <v>0</v>
      </c>
    </row>
    <row r="130" spans="1:33">
      <c r="A130" s="27">
        <v>123</v>
      </c>
      <c r="B130" s="27" t="str">
        <f>IF(ISNUMBER(Descriptiva!#REF!),B129+1,"")</f>
        <v/>
      </c>
      <c r="C130" s="217" t="str">
        <f>IF(ISNUMBER(Descriptiva!#REF!),Descriptiva!#REF!,"")</f>
        <v/>
      </c>
      <c r="D130" s="28" t="str">
        <f t="shared" si="25"/>
        <v/>
      </c>
      <c r="E130" s="29" t="str">
        <f t="shared" si="28"/>
        <v/>
      </c>
      <c r="F130" s="30" t="str">
        <f t="shared" si="26"/>
        <v/>
      </c>
      <c r="G130" s="30">
        <f t="shared" si="27"/>
        <v>0</v>
      </c>
      <c r="N130" s="110"/>
      <c r="O130" s="65"/>
      <c r="P130" s="65"/>
      <c r="Q130" s="65"/>
      <c r="R130" s="65"/>
      <c r="S130" s="12"/>
      <c r="T130" s="12"/>
      <c r="V130" s="11"/>
      <c r="X130" s="74" t="str">
        <f t="shared" ca="1" si="39"/>
        <v/>
      </c>
      <c r="Y130" s="74">
        <f t="shared" ca="1" si="40"/>
        <v>291</v>
      </c>
      <c r="Z130" s="74">
        <f t="shared" ca="1" si="34"/>
        <v>294</v>
      </c>
      <c r="AA130" s="74">
        <f t="shared" ca="1" si="35"/>
        <v>290.5</v>
      </c>
      <c r="AB130" s="74">
        <f t="shared" ca="1" si="36"/>
        <v>294.5</v>
      </c>
      <c r="AC130" s="53" t="str">
        <f t="shared" ca="1" si="37"/>
        <v/>
      </c>
      <c r="AD130" s="74">
        <f t="shared" ca="1" si="41"/>
        <v>0</v>
      </c>
      <c r="AE130" s="74">
        <f t="shared" ca="1" si="29"/>
        <v>22</v>
      </c>
      <c r="AF130" s="53" t="str">
        <f t="shared" ca="1" si="42"/>
        <v/>
      </c>
      <c r="AG130" s="54">
        <f t="shared" ca="1" si="38"/>
        <v>0</v>
      </c>
    </row>
    <row r="131" spans="1:33">
      <c r="A131" s="27">
        <v>124</v>
      </c>
      <c r="B131" s="27" t="str">
        <f>IF(ISNUMBER(Descriptiva!#REF!),B130+1,"")</f>
        <v/>
      </c>
      <c r="C131" s="217" t="str">
        <f>IF(ISNUMBER(Descriptiva!#REF!),Descriptiva!#REF!,"")</f>
        <v/>
      </c>
      <c r="D131" s="28" t="str">
        <f t="shared" si="25"/>
        <v/>
      </c>
      <c r="E131" s="29" t="str">
        <f t="shared" si="28"/>
        <v/>
      </c>
      <c r="F131" s="30" t="str">
        <f t="shared" si="26"/>
        <v/>
      </c>
      <c r="G131" s="30">
        <f t="shared" si="27"/>
        <v>0</v>
      </c>
      <c r="N131" s="110"/>
      <c r="O131" s="65"/>
      <c r="P131" s="65"/>
      <c r="Q131" s="65"/>
      <c r="R131" s="65"/>
      <c r="S131" s="12"/>
      <c r="T131" s="12"/>
      <c r="V131" s="11"/>
      <c r="X131" s="74" t="str">
        <f t="shared" ca="1" si="39"/>
        <v/>
      </c>
      <c r="Y131" s="74">
        <f t="shared" ca="1" si="40"/>
        <v>295</v>
      </c>
      <c r="Z131" s="74">
        <f t="shared" ca="1" si="34"/>
        <v>298</v>
      </c>
      <c r="AA131" s="74">
        <f t="shared" ca="1" si="35"/>
        <v>294.5</v>
      </c>
      <c r="AB131" s="74">
        <f t="shared" ca="1" si="36"/>
        <v>298.5</v>
      </c>
      <c r="AC131" s="53" t="str">
        <f t="shared" ca="1" si="37"/>
        <v/>
      </c>
      <c r="AD131" s="74">
        <f t="shared" ca="1" si="41"/>
        <v>0</v>
      </c>
      <c r="AE131" s="74">
        <f t="shared" ca="1" si="29"/>
        <v>22</v>
      </c>
      <c r="AF131" s="53" t="str">
        <f t="shared" ca="1" si="42"/>
        <v/>
      </c>
      <c r="AG131" s="54">
        <f t="shared" ca="1" si="38"/>
        <v>0</v>
      </c>
    </row>
    <row r="132" spans="1:33">
      <c r="A132" s="27">
        <v>125</v>
      </c>
      <c r="B132" s="27" t="str">
        <f>IF(ISNUMBER(Descriptiva!#REF!),B131+1,"")</f>
        <v/>
      </c>
      <c r="C132" s="217" t="str">
        <f>IF(ISNUMBER(Descriptiva!#REF!),Descriptiva!#REF!,"")</f>
        <v/>
      </c>
      <c r="D132" s="28" t="str">
        <f t="shared" si="25"/>
        <v/>
      </c>
      <c r="E132" s="29" t="str">
        <f t="shared" si="28"/>
        <v/>
      </c>
      <c r="F132" s="30" t="str">
        <f t="shared" si="26"/>
        <v/>
      </c>
      <c r="G132" s="30">
        <f t="shared" si="27"/>
        <v>0</v>
      </c>
      <c r="N132" s="110"/>
      <c r="O132" s="65"/>
      <c r="P132" s="65"/>
      <c r="Q132" s="65"/>
      <c r="R132" s="65"/>
      <c r="S132" s="12"/>
      <c r="T132" s="12"/>
      <c r="V132" s="11"/>
      <c r="X132" s="74" t="str">
        <f t="shared" ca="1" si="39"/>
        <v/>
      </c>
      <c r="Y132" s="74">
        <f t="shared" ca="1" si="40"/>
        <v>299</v>
      </c>
      <c r="Z132" s="74">
        <f t="shared" ca="1" si="34"/>
        <v>302</v>
      </c>
      <c r="AA132" s="74">
        <f t="shared" ca="1" si="35"/>
        <v>298.5</v>
      </c>
      <c r="AB132" s="74">
        <f t="shared" ca="1" si="36"/>
        <v>302.5</v>
      </c>
      <c r="AC132" s="53" t="str">
        <f t="shared" ca="1" si="37"/>
        <v/>
      </c>
      <c r="AD132" s="74">
        <f t="shared" ca="1" si="41"/>
        <v>0</v>
      </c>
      <c r="AE132" s="74">
        <f t="shared" ca="1" si="29"/>
        <v>22</v>
      </c>
      <c r="AF132" s="53" t="str">
        <f t="shared" ca="1" si="42"/>
        <v/>
      </c>
      <c r="AG132" s="54">
        <f t="shared" ca="1" si="38"/>
        <v>0</v>
      </c>
    </row>
    <row r="133" spans="1:33">
      <c r="A133" s="27">
        <v>126</v>
      </c>
      <c r="B133" s="27" t="str">
        <f>IF(ISNUMBER(Descriptiva!#REF!),B132+1,"")</f>
        <v/>
      </c>
      <c r="C133" s="217" t="str">
        <f>IF(ISNUMBER(Descriptiva!#REF!),Descriptiva!#REF!,"")</f>
        <v/>
      </c>
      <c r="D133" s="28" t="str">
        <f t="shared" si="25"/>
        <v/>
      </c>
      <c r="E133" s="29" t="str">
        <f t="shared" si="28"/>
        <v/>
      </c>
      <c r="F133" s="30" t="str">
        <f t="shared" si="26"/>
        <v/>
      </c>
      <c r="G133" s="30">
        <f t="shared" si="27"/>
        <v>0</v>
      </c>
      <c r="N133" s="110"/>
      <c r="O133" s="65"/>
      <c r="P133" s="65"/>
      <c r="Q133" s="65"/>
      <c r="R133" s="65"/>
      <c r="S133" s="12"/>
      <c r="T133" s="12"/>
      <c r="V133" s="11"/>
      <c r="X133" s="74" t="str">
        <f t="shared" ca="1" si="39"/>
        <v/>
      </c>
      <c r="Y133" s="74">
        <f t="shared" ca="1" si="40"/>
        <v>303</v>
      </c>
      <c r="Z133" s="74">
        <f t="shared" ca="1" si="34"/>
        <v>306</v>
      </c>
      <c r="AA133" s="74">
        <f t="shared" ca="1" si="35"/>
        <v>302.5</v>
      </c>
      <c r="AB133" s="74">
        <f t="shared" ca="1" si="36"/>
        <v>306.5</v>
      </c>
      <c r="AC133" s="53" t="str">
        <f t="shared" ca="1" si="37"/>
        <v/>
      </c>
      <c r="AD133" s="74">
        <f t="shared" ca="1" si="41"/>
        <v>0</v>
      </c>
      <c r="AE133" s="74">
        <f t="shared" ca="1" si="29"/>
        <v>22</v>
      </c>
      <c r="AF133" s="53" t="str">
        <f t="shared" ca="1" si="42"/>
        <v/>
      </c>
      <c r="AG133" s="54">
        <f t="shared" ca="1" si="38"/>
        <v>0</v>
      </c>
    </row>
    <row r="134" spans="1:33">
      <c r="A134" s="27">
        <v>127</v>
      </c>
      <c r="B134" s="27" t="str">
        <f>IF(ISNUMBER(Descriptiva!#REF!),B133+1,"")</f>
        <v/>
      </c>
      <c r="C134" s="217" t="str">
        <f>IF(ISNUMBER(Descriptiva!#REF!),Descriptiva!#REF!,"")</f>
        <v/>
      </c>
      <c r="D134" s="28" t="str">
        <f t="shared" si="25"/>
        <v/>
      </c>
      <c r="E134" s="29" t="str">
        <f t="shared" si="28"/>
        <v/>
      </c>
      <c r="F134" s="30" t="str">
        <f t="shared" si="26"/>
        <v/>
      </c>
      <c r="G134" s="30">
        <f t="shared" si="27"/>
        <v>0</v>
      </c>
      <c r="N134" s="110"/>
      <c r="O134" s="65"/>
      <c r="P134" s="65"/>
      <c r="Q134" s="65"/>
      <c r="R134" s="65"/>
      <c r="S134" s="12"/>
      <c r="T134" s="12"/>
      <c r="V134" s="11"/>
      <c r="X134" s="74" t="str">
        <f t="shared" ca="1" si="39"/>
        <v/>
      </c>
      <c r="Y134" s="74">
        <f t="shared" ca="1" si="40"/>
        <v>307</v>
      </c>
      <c r="Z134" s="74">
        <f t="shared" ca="1" si="34"/>
        <v>310</v>
      </c>
      <c r="AA134" s="74">
        <f t="shared" ca="1" si="35"/>
        <v>306.5</v>
      </c>
      <c r="AB134" s="74">
        <f t="shared" ca="1" si="36"/>
        <v>310.5</v>
      </c>
      <c r="AC134" s="53" t="str">
        <f t="shared" ca="1" si="37"/>
        <v/>
      </c>
      <c r="AD134" s="74">
        <f t="shared" ca="1" si="41"/>
        <v>0</v>
      </c>
      <c r="AE134" s="74">
        <f t="shared" ca="1" si="29"/>
        <v>22</v>
      </c>
      <c r="AF134" s="53" t="str">
        <f t="shared" ca="1" si="42"/>
        <v/>
      </c>
      <c r="AG134" s="54">
        <f t="shared" ca="1" si="38"/>
        <v>0</v>
      </c>
    </row>
    <row r="135" spans="1:33">
      <c r="A135" s="27">
        <v>128</v>
      </c>
      <c r="B135" s="27" t="str">
        <f>IF(ISNUMBER(Descriptiva!#REF!),B134+1,"")</f>
        <v/>
      </c>
      <c r="C135" s="217" t="str">
        <f>IF(ISNUMBER(Descriptiva!#REF!),Descriptiva!#REF!,"")</f>
        <v/>
      </c>
      <c r="D135" s="28" t="str">
        <f t="shared" si="25"/>
        <v/>
      </c>
      <c r="E135" s="29" t="str">
        <f t="shared" si="28"/>
        <v/>
      </c>
      <c r="F135" s="30" t="str">
        <f t="shared" si="26"/>
        <v/>
      </c>
      <c r="G135" s="30">
        <f t="shared" si="27"/>
        <v>0</v>
      </c>
      <c r="N135" s="110"/>
      <c r="O135" s="65"/>
      <c r="P135" s="65"/>
      <c r="Q135" s="65"/>
      <c r="R135" s="65"/>
      <c r="S135" s="12"/>
      <c r="T135" s="12"/>
      <c r="V135" s="11"/>
      <c r="X135" s="74" t="str">
        <f t="shared" ca="1" si="39"/>
        <v/>
      </c>
      <c r="Y135" s="74">
        <f t="shared" ca="1" si="40"/>
        <v>311</v>
      </c>
      <c r="Z135" s="74">
        <f t="shared" ca="1" si="34"/>
        <v>314</v>
      </c>
      <c r="AA135" s="74">
        <f t="shared" ca="1" si="35"/>
        <v>310.5</v>
      </c>
      <c r="AB135" s="74">
        <f t="shared" ca="1" si="36"/>
        <v>314.5</v>
      </c>
      <c r="AC135" s="53" t="str">
        <f t="shared" ca="1" si="37"/>
        <v/>
      </c>
      <c r="AD135" s="74">
        <f t="shared" ca="1" si="41"/>
        <v>0</v>
      </c>
      <c r="AE135" s="74">
        <f t="shared" ca="1" si="29"/>
        <v>22</v>
      </c>
      <c r="AF135" s="53" t="str">
        <f t="shared" ca="1" si="42"/>
        <v/>
      </c>
      <c r="AG135" s="54">
        <f t="shared" ca="1" si="38"/>
        <v>0</v>
      </c>
    </row>
    <row r="136" spans="1:33">
      <c r="A136" s="27">
        <v>129</v>
      </c>
      <c r="B136" s="27" t="str">
        <f>IF(ISNUMBER(Descriptiva!#REF!),B135+1,"")</f>
        <v/>
      </c>
      <c r="C136" s="217" t="str">
        <f>IF(ISNUMBER(Descriptiva!#REF!),Descriptiva!#REF!,"")</f>
        <v/>
      </c>
      <c r="D136" s="28" t="str">
        <f t="shared" ref="D136:D157" si="43">IF(ISNUMBER(B136),SMALL($C$8:$C$157,B136),"")</f>
        <v/>
      </c>
      <c r="E136" s="29" t="str">
        <f t="shared" si="28"/>
        <v/>
      </c>
      <c r="F136" s="30" t="str">
        <f t="shared" si="26"/>
        <v/>
      </c>
      <c r="G136" s="30">
        <f t="shared" si="27"/>
        <v>0</v>
      </c>
      <c r="N136" s="110"/>
      <c r="O136" s="65"/>
      <c r="P136" s="65"/>
      <c r="Q136" s="65"/>
      <c r="R136" s="65"/>
      <c r="S136" s="12"/>
      <c r="T136" s="12"/>
      <c r="V136" s="11"/>
      <c r="X136" s="74" t="str">
        <f t="shared" ca="1" si="39"/>
        <v/>
      </c>
      <c r="Y136" s="74">
        <f t="shared" ca="1" si="40"/>
        <v>315</v>
      </c>
      <c r="Z136" s="74">
        <f t="shared" ca="1" si="34"/>
        <v>318</v>
      </c>
      <c r="AA136" s="74">
        <f t="shared" ca="1" si="35"/>
        <v>314.5</v>
      </c>
      <c r="AB136" s="74">
        <f t="shared" ca="1" si="36"/>
        <v>318.5</v>
      </c>
      <c r="AC136" s="53" t="str">
        <f t="shared" ca="1" si="37"/>
        <v/>
      </c>
      <c r="AD136" s="74">
        <f t="shared" ca="1" si="41"/>
        <v>0</v>
      </c>
      <c r="AE136" s="74">
        <f t="shared" ca="1" si="29"/>
        <v>22</v>
      </c>
      <c r="AF136" s="53" t="str">
        <f t="shared" ca="1" si="42"/>
        <v/>
      </c>
      <c r="AG136" s="54">
        <f t="shared" ca="1" si="38"/>
        <v>0</v>
      </c>
    </row>
    <row r="137" spans="1:33">
      <c r="A137" s="27">
        <v>130</v>
      </c>
      <c r="B137" s="27" t="str">
        <f>IF(ISNUMBER(Descriptiva!#REF!),B136+1,"")</f>
        <v/>
      </c>
      <c r="C137" s="217" t="str">
        <f>IF(ISNUMBER(Descriptiva!#REF!),Descriptiva!#REF!,"")</f>
        <v/>
      </c>
      <c r="D137" s="28" t="str">
        <f t="shared" si="43"/>
        <v/>
      </c>
      <c r="E137" s="29" t="str">
        <f t="shared" si="28"/>
        <v/>
      </c>
      <c r="F137" s="30" t="str">
        <f t="shared" ref="F137:F157" si="44">IF(ISNUMBER(C137),IF(C137&gt;0,LN(C137),""),"")</f>
        <v/>
      </c>
      <c r="G137" s="30">
        <f t="shared" ref="G137:G157" si="45">IF(ISNUMBER(C137),IF(C137&lt;=0,1,0),0)</f>
        <v>0</v>
      </c>
      <c r="N137" s="110"/>
      <c r="O137" s="65"/>
      <c r="P137" s="65"/>
      <c r="Q137" s="65"/>
      <c r="R137" s="65"/>
      <c r="S137" s="12"/>
      <c r="T137" s="12"/>
      <c r="V137" s="11"/>
      <c r="X137" s="74" t="str">
        <f t="shared" ca="1" si="39"/>
        <v/>
      </c>
      <c r="Y137" s="74">
        <f t="shared" ca="1" si="40"/>
        <v>319</v>
      </c>
      <c r="Z137" s="74">
        <f t="shared" ca="1" si="34"/>
        <v>322</v>
      </c>
      <c r="AA137" s="74">
        <f t="shared" ca="1" si="35"/>
        <v>318.5</v>
      </c>
      <c r="AB137" s="74">
        <f t="shared" ca="1" si="36"/>
        <v>322.5</v>
      </c>
      <c r="AC137" s="53" t="str">
        <f t="shared" ca="1" si="37"/>
        <v/>
      </c>
      <c r="AD137" s="74">
        <f t="shared" ca="1" si="41"/>
        <v>0</v>
      </c>
      <c r="AE137" s="74">
        <f t="shared" ca="1" si="29"/>
        <v>22</v>
      </c>
      <c r="AF137" s="53" t="str">
        <f t="shared" ca="1" si="42"/>
        <v/>
      </c>
      <c r="AG137" s="54">
        <f t="shared" ca="1" si="38"/>
        <v>0</v>
      </c>
    </row>
    <row r="138" spans="1:33">
      <c r="A138" s="27">
        <v>131</v>
      </c>
      <c r="B138" s="27" t="str">
        <f>IF(ISNUMBER(Descriptiva!#REF!),B137+1,"")</f>
        <v/>
      </c>
      <c r="C138" s="217" t="str">
        <f>IF(ISNUMBER(Descriptiva!#REF!),Descriptiva!#REF!,"")</f>
        <v/>
      </c>
      <c r="D138" s="28" t="str">
        <f t="shared" si="43"/>
        <v/>
      </c>
      <c r="E138" s="29" t="str">
        <f t="shared" si="28"/>
        <v/>
      </c>
      <c r="F138" s="30" t="str">
        <f t="shared" si="44"/>
        <v/>
      </c>
      <c r="G138" s="30">
        <f t="shared" si="45"/>
        <v>0</v>
      </c>
      <c r="N138" s="110"/>
      <c r="O138" s="65"/>
      <c r="P138" s="65"/>
      <c r="Q138" s="65"/>
      <c r="R138" s="65"/>
      <c r="S138" s="12"/>
      <c r="T138" s="12"/>
      <c r="V138" s="11"/>
      <c r="X138" s="74" t="str">
        <f t="shared" ca="1" si="39"/>
        <v/>
      </c>
      <c r="Y138" s="74">
        <f t="shared" ca="1" si="40"/>
        <v>323</v>
      </c>
      <c r="Z138" s="74">
        <f t="shared" ca="1" si="34"/>
        <v>326</v>
      </c>
      <c r="AA138" s="74">
        <f t="shared" ca="1" si="35"/>
        <v>322.5</v>
      </c>
      <c r="AB138" s="74">
        <f t="shared" ca="1" si="36"/>
        <v>326.5</v>
      </c>
      <c r="AC138" s="53" t="str">
        <f t="shared" ca="1" si="37"/>
        <v/>
      </c>
      <c r="AD138" s="74">
        <f t="shared" ca="1" si="41"/>
        <v>0</v>
      </c>
      <c r="AE138" s="74">
        <f t="shared" ca="1" si="29"/>
        <v>22</v>
      </c>
      <c r="AF138" s="53" t="str">
        <f t="shared" ca="1" si="42"/>
        <v/>
      </c>
      <c r="AG138" s="54">
        <f t="shared" ca="1" si="38"/>
        <v>0</v>
      </c>
    </row>
    <row r="139" spans="1:33">
      <c r="A139" s="27">
        <v>132</v>
      </c>
      <c r="B139" s="27" t="str">
        <f>IF(ISNUMBER(Descriptiva!#REF!),B138+1,"")</f>
        <v/>
      </c>
      <c r="C139" s="217" t="str">
        <f>IF(ISNUMBER(Descriptiva!#REF!),Descriptiva!#REF!,"")</f>
        <v/>
      </c>
      <c r="D139" s="28" t="str">
        <f t="shared" si="43"/>
        <v/>
      </c>
      <c r="E139" s="29" t="str">
        <f t="shared" si="28"/>
        <v/>
      </c>
      <c r="F139" s="30" t="str">
        <f t="shared" si="44"/>
        <v/>
      </c>
      <c r="G139" s="30">
        <f t="shared" si="45"/>
        <v>0</v>
      </c>
      <c r="N139" s="110"/>
      <c r="O139" s="65"/>
      <c r="P139" s="65"/>
      <c r="Q139" s="65"/>
      <c r="R139" s="65"/>
      <c r="S139" s="12"/>
      <c r="T139" s="12"/>
      <c r="V139" s="11"/>
      <c r="X139" s="74" t="str">
        <f t="shared" ca="1" si="39"/>
        <v/>
      </c>
      <c r="Y139" s="74">
        <f t="shared" ca="1" si="40"/>
        <v>327</v>
      </c>
      <c r="Z139" s="74">
        <f t="shared" ca="1" si="34"/>
        <v>330</v>
      </c>
      <c r="AA139" s="74">
        <f t="shared" ca="1" si="35"/>
        <v>326.5</v>
      </c>
      <c r="AB139" s="74">
        <f t="shared" ca="1" si="36"/>
        <v>330.5</v>
      </c>
      <c r="AC139" s="53" t="str">
        <f t="shared" ca="1" si="37"/>
        <v/>
      </c>
      <c r="AD139" s="74">
        <f t="shared" ca="1" si="41"/>
        <v>0</v>
      </c>
      <c r="AE139" s="74">
        <f t="shared" ca="1" si="29"/>
        <v>22</v>
      </c>
      <c r="AF139" s="53" t="str">
        <f t="shared" ca="1" si="42"/>
        <v/>
      </c>
      <c r="AG139" s="54">
        <f t="shared" ca="1" si="38"/>
        <v>0</v>
      </c>
    </row>
    <row r="140" spans="1:33">
      <c r="A140" s="27">
        <v>133</v>
      </c>
      <c r="B140" s="27" t="str">
        <f>IF(ISNUMBER(Descriptiva!#REF!),B139+1,"")</f>
        <v/>
      </c>
      <c r="C140" s="217" t="str">
        <f>IF(ISNUMBER(Descriptiva!#REF!),Descriptiva!#REF!,"")</f>
        <v/>
      </c>
      <c r="D140" s="28" t="str">
        <f t="shared" si="43"/>
        <v/>
      </c>
      <c r="E140" s="29" t="str">
        <f t="shared" si="28"/>
        <v/>
      </c>
      <c r="F140" s="30" t="str">
        <f t="shared" si="44"/>
        <v/>
      </c>
      <c r="G140" s="30">
        <f t="shared" si="45"/>
        <v>0</v>
      </c>
      <c r="N140" s="110"/>
      <c r="O140" s="65"/>
      <c r="P140" s="65"/>
      <c r="Q140" s="65"/>
      <c r="R140" s="65"/>
      <c r="S140" s="12"/>
      <c r="T140" s="12"/>
      <c r="V140" s="11"/>
      <c r="X140" s="74" t="str">
        <f t="shared" ca="1" si="39"/>
        <v/>
      </c>
      <c r="Y140" s="74">
        <f t="shared" ca="1" si="40"/>
        <v>331</v>
      </c>
      <c r="Z140" s="74">
        <f t="shared" ca="1" si="34"/>
        <v>334</v>
      </c>
      <c r="AA140" s="74">
        <f t="shared" ca="1" si="35"/>
        <v>330.5</v>
      </c>
      <c r="AB140" s="74">
        <f t="shared" ca="1" si="36"/>
        <v>334.5</v>
      </c>
      <c r="AC140" s="53" t="str">
        <f t="shared" ca="1" si="37"/>
        <v/>
      </c>
      <c r="AD140" s="74">
        <f t="shared" ca="1" si="41"/>
        <v>0</v>
      </c>
      <c r="AE140" s="74">
        <f t="shared" ref="AE140:AE171" ca="1" si="46">COUNTIF($D$8:$D$157,"&lt;="&amp;AB140)</f>
        <v>22</v>
      </c>
      <c r="AF140" s="53" t="str">
        <f t="shared" ca="1" si="42"/>
        <v/>
      </c>
      <c r="AG140" s="54">
        <f t="shared" ca="1" si="38"/>
        <v>0</v>
      </c>
    </row>
    <row r="141" spans="1:33">
      <c r="A141" s="27">
        <v>134</v>
      </c>
      <c r="B141" s="27" t="str">
        <f>IF(ISNUMBER(Descriptiva!#REF!),B140+1,"")</f>
        <v/>
      </c>
      <c r="C141" s="217" t="str">
        <f>IF(ISNUMBER(Descriptiva!#REF!),Descriptiva!#REF!,"")</f>
        <v/>
      </c>
      <c r="D141" s="28" t="str">
        <f t="shared" si="43"/>
        <v/>
      </c>
      <c r="E141" s="29" t="str">
        <f t="shared" si="28"/>
        <v/>
      </c>
      <c r="F141" s="30" t="str">
        <f t="shared" si="44"/>
        <v/>
      </c>
      <c r="G141" s="30">
        <f t="shared" si="45"/>
        <v>0</v>
      </c>
      <c r="N141" s="110"/>
      <c r="O141" s="65"/>
      <c r="P141" s="65"/>
      <c r="Q141" s="65"/>
      <c r="R141" s="65"/>
      <c r="S141" s="12"/>
      <c r="T141" s="12"/>
      <c r="V141" s="11"/>
      <c r="X141" s="74" t="str">
        <f t="shared" ca="1" si="39"/>
        <v/>
      </c>
      <c r="Y141" s="74">
        <f t="shared" ca="1" si="40"/>
        <v>335</v>
      </c>
      <c r="Z141" s="74">
        <f t="shared" ca="1" si="34"/>
        <v>338</v>
      </c>
      <c r="AA141" s="74">
        <f t="shared" ca="1" si="35"/>
        <v>334.5</v>
      </c>
      <c r="AB141" s="74">
        <f t="shared" ca="1" si="36"/>
        <v>338.5</v>
      </c>
      <c r="AC141" s="53" t="str">
        <f t="shared" ca="1" si="37"/>
        <v/>
      </c>
      <c r="AD141" s="74">
        <f t="shared" ca="1" si="41"/>
        <v>0</v>
      </c>
      <c r="AE141" s="74">
        <f t="shared" ca="1" si="46"/>
        <v>22</v>
      </c>
      <c r="AF141" s="53" t="str">
        <f t="shared" ca="1" si="42"/>
        <v/>
      </c>
      <c r="AG141" s="54">
        <f t="shared" ca="1" si="38"/>
        <v>0</v>
      </c>
    </row>
    <row r="142" spans="1:33">
      <c r="A142" s="27">
        <v>135</v>
      </c>
      <c r="B142" s="27" t="str">
        <f>IF(ISNUMBER(Descriptiva!#REF!),B141+1,"")</f>
        <v/>
      </c>
      <c r="C142" s="217" t="str">
        <f>IF(ISNUMBER(Descriptiva!#REF!),Descriptiva!#REF!,"")</f>
        <v/>
      </c>
      <c r="D142" s="28" t="str">
        <f t="shared" si="43"/>
        <v/>
      </c>
      <c r="E142" s="29" t="str">
        <f t="shared" si="28"/>
        <v/>
      </c>
      <c r="F142" s="30" t="str">
        <f t="shared" si="44"/>
        <v/>
      </c>
      <c r="G142" s="30">
        <f t="shared" si="45"/>
        <v>0</v>
      </c>
      <c r="N142" s="110"/>
      <c r="O142" s="65"/>
      <c r="P142" s="65"/>
      <c r="Q142" s="65"/>
      <c r="R142" s="65"/>
      <c r="S142" s="12"/>
      <c r="T142" s="12"/>
      <c r="V142" s="11"/>
      <c r="X142" s="74" t="str">
        <f t="shared" ca="1" si="39"/>
        <v/>
      </c>
      <c r="Y142" s="74">
        <f t="shared" ca="1" si="40"/>
        <v>339</v>
      </c>
      <c r="Z142" s="74">
        <f t="shared" ca="1" si="34"/>
        <v>342</v>
      </c>
      <c r="AA142" s="74">
        <f t="shared" ca="1" si="35"/>
        <v>338.5</v>
      </c>
      <c r="AB142" s="74">
        <f t="shared" ca="1" si="36"/>
        <v>342.5</v>
      </c>
      <c r="AC142" s="53" t="str">
        <f t="shared" ca="1" si="37"/>
        <v/>
      </c>
      <c r="AD142" s="74">
        <f t="shared" ca="1" si="41"/>
        <v>0</v>
      </c>
      <c r="AE142" s="74">
        <f t="shared" ca="1" si="46"/>
        <v>22</v>
      </c>
      <c r="AF142" s="53" t="str">
        <f t="shared" ca="1" si="42"/>
        <v/>
      </c>
      <c r="AG142" s="54">
        <f t="shared" ca="1" si="38"/>
        <v>0</v>
      </c>
    </row>
    <row r="143" spans="1:33">
      <c r="A143" s="27">
        <v>136</v>
      </c>
      <c r="B143" s="27" t="str">
        <f>IF(ISNUMBER(Descriptiva!#REF!),B142+1,"")</f>
        <v/>
      </c>
      <c r="C143" s="217" t="str">
        <f>IF(ISNUMBER(Descriptiva!#REF!),Descriptiva!#REF!,"")</f>
        <v/>
      </c>
      <c r="D143" s="28" t="str">
        <f t="shared" si="43"/>
        <v/>
      </c>
      <c r="E143" s="29" t="str">
        <f t="shared" si="28"/>
        <v/>
      </c>
      <c r="F143" s="30" t="str">
        <f t="shared" si="44"/>
        <v/>
      </c>
      <c r="G143" s="30">
        <f t="shared" si="45"/>
        <v>0</v>
      </c>
      <c r="N143" s="110"/>
      <c r="O143" s="65"/>
      <c r="P143" s="65"/>
      <c r="Q143" s="65"/>
      <c r="R143" s="65"/>
      <c r="S143" s="12"/>
      <c r="T143" s="12"/>
      <c r="V143" s="11"/>
      <c r="X143" s="74" t="str">
        <f t="shared" ca="1" si="39"/>
        <v/>
      </c>
      <c r="Y143" s="74">
        <f t="shared" ca="1" si="40"/>
        <v>343</v>
      </c>
      <c r="Z143" s="74">
        <f t="shared" ca="1" si="34"/>
        <v>346</v>
      </c>
      <c r="AA143" s="74">
        <f t="shared" ca="1" si="35"/>
        <v>342.5</v>
      </c>
      <c r="AB143" s="74">
        <f t="shared" ca="1" si="36"/>
        <v>346.5</v>
      </c>
      <c r="AC143" s="53" t="str">
        <f t="shared" ca="1" si="37"/>
        <v/>
      </c>
      <c r="AD143" s="74">
        <f t="shared" ca="1" si="41"/>
        <v>0</v>
      </c>
      <c r="AE143" s="74">
        <f t="shared" ca="1" si="46"/>
        <v>22</v>
      </c>
      <c r="AF143" s="53" t="str">
        <f t="shared" ca="1" si="42"/>
        <v/>
      </c>
      <c r="AG143" s="54">
        <f t="shared" ca="1" si="38"/>
        <v>0</v>
      </c>
    </row>
    <row r="144" spans="1:33">
      <c r="A144" s="27">
        <v>137</v>
      </c>
      <c r="B144" s="27" t="str">
        <f>IF(ISNUMBER(Descriptiva!#REF!),B143+1,"")</f>
        <v/>
      </c>
      <c r="C144" s="217" t="str">
        <f>IF(ISNUMBER(Descriptiva!#REF!),Descriptiva!#REF!,"")</f>
        <v/>
      </c>
      <c r="D144" s="28" t="str">
        <f t="shared" si="43"/>
        <v/>
      </c>
      <c r="E144" s="29" t="str">
        <f t="shared" si="28"/>
        <v/>
      </c>
      <c r="F144" s="30" t="str">
        <f t="shared" si="44"/>
        <v/>
      </c>
      <c r="G144" s="30">
        <f t="shared" si="45"/>
        <v>0</v>
      </c>
      <c r="N144" s="110"/>
      <c r="O144" s="65"/>
      <c r="P144" s="65"/>
      <c r="Q144" s="65"/>
      <c r="R144" s="65"/>
      <c r="S144" s="12"/>
      <c r="T144" s="12"/>
      <c r="V144" s="11"/>
      <c r="X144" s="74" t="str">
        <f t="shared" ca="1" si="39"/>
        <v/>
      </c>
      <c r="Y144" s="74">
        <f t="shared" ca="1" si="40"/>
        <v>347</v>
      </c>
      <c r="Z144" s="74">
        <f t="shared" ca="1" si="34"/>
        <v>350</v>
      </c>
      <c r="AA144" s="74">
        <f t="shared" ca="1" si="35"/>
        <v>346.5</v>
      </c>
      <c r="AB144" s="74">
        <f t="shared" ca="1" si="36"/>
        <v>350.5</v>
      </c>
      <c r="AC144" s="53" t="str">
        <f t="shared" ca="1" si="37"/>
        <v/>
      </c>
      <c r="AD144" s="74">
        <f t="shared" ca="1" si="41"/>
        <v>0</v>
      </c>
      <c r="AE144" s="74">
        <f t="shared" ca="1" si="46"/>
        <v>22</v>
      </c>
      <c r="AF144" s="53" t="str">
        <f t="shared" ca="1" si="42"/>
        <v/>
      </c>
      <c r="AG144" s="54">
        <f t="shared" ca="1" si="38"/>
        <v>0</v>
      </c>
    </row>
    <row r="145" spans="1:33">
      <c r="A145" s="27">
        <v>138</v>
      </c>
      <c r="B145" s="27" t="str">
        <f>IF(ISNUMBER(Descriptiva!#REF!),B144+1,"")</f>
        <v/>
      </c>
      <c r="C145" s="217" t="str">
        <f>IF(ISNUMBER(Descriptiva!#REF!),Descriptiva!#REF!,"")</f>
        <v/>
      </c>
      <c r="D145" s="28" t="str">
        <f t="shared" si="43"/>
        <v/>
      </c>
      <c r="E145" s="29" t="str">
        <f t="shared" si="28"/>
        <v/>
      </c>
      <c r="F145" s="30" t="str">
        <f t="shared" si="44"/>
        <v/>
      </c>
      <c r="G145" s="30">
        <f t="shared" si="45"/>
        <v>0</v>
      </c>
      <c r="N145" s="110"/>
      <c r="O145" s="65"/>
      <c r="P145" s="65"/>
      <c r="Q145" s="65"/>
      <c r="R145" s="65"/>
      <c r="S145" s="12"/>
      <c r="T145" s="12"/>
      <c r="V145" s="11"/>
      <c r="X145" s="74" t="str">
        <f t="shared" ca="1" si="39"/>
        <v/>
      </c>
      <c r="Y145" s="74">
        <f t="shared" ca="1" si="40"/>
        <v>351</v>
      </c>
      <c r="Z145" s="74">
        <f t="shared" ca="1" si="34"/>
        <v>354</v>
      </c>
      <c r="AA145" s="74">
        <f t="shared" ca="1" si="35"/>
        <v>350.5</v>
      </c>
      <c r="AB145" s="74">
        <f t="shared" ca="1" si="36"/>
        <v>354.5</v>
      </c>
      <c r="AC145" s="53" t="str">
        <f t="shared" ca="1" si="37"/>
        <v/>
      </c>
      <c r="AD145" s="74">
        <f t="shared" ca="1" si="41"/>
        <v>0</v>
      </c>
      <c r="AE145" s="74">
        <f t="shared" ca="1" si="46"/>
        <v>22</v>
      </c>
      <c r="AF145" s="53" t="str">
        <f t="shared" ca="1" si="42"/>
        <v/>
      </c>
      <c r="AG145" s="54">
        <f t="shared" ca="1" si="38"/>
        <v>0</v>
      </c>
    </row>
    <row r="146" spans="1:33">
      <c r="A146" s="27">
        <v>139</v>
      </c>
      <c r="B146" s="27" t="str">
        <f>IF(ISNUMBER(Descriptiva!#REF!),B145+1,"")</f>
        <v/>
      </c>
      <c r="C146" s="217" t="str">
        <f>IF(ISNUMBER(Descriptiva!#REF!),Descriptiva!#REF!,"")</f>
        <v/>
      </c>
      <c r="D146" s="28" t="str">
        <f t="shared" si="43"/>
        <v/>
      </c>
      <c r="E146" s="29" t="str">
        <f t="shared" si="28"/>
        <v/>
      </c>
      <c r="F146" s="30" t="str">
        <f t="shared" si="44"/>
        <v/>
      </c>
      <c r="G146" s="30">
        <f t="shared" si="45"/>
        <v>0</v>
      </c>
      <c r="N146" s="110"/>
      <c r="O146" s="65"/>
      <c r="P146" s="65"/>
      <c r="Q146" s="65"/>
      <c r="R146" s="65"/>
      <c r="S146" s="12"/>
      <c r="T146" s="12"/>
      <c r="V146" s="11"/>
      <c r="X146" s="74" t="str">
        <f t="shared" ca="1" si="39"/>
        <v/>
      </c>
      <c r="Y146" s="74">
        <f t="shared" ca="1" si="40"/>
        <v>355</v>
      </c>
      <c r="Z146" s="74">
        <f t="shared" ca="1" si="34"/>
        <v>358</v>
      </c>
      <c r="AA146" s="74">
        <f t="shared" ca="1" si="35"/>
        <v>354.5</v>
      </c>
      <c r="AB146" s="74">
        <f t="shared" ca="1" si="36"/>
        <v>358.5</v>
      </c>
      <c r="AC146" s="53" t="str">
        <f t="shared" ca="1" si="37"/>
        <v/>
      </c>
      <c r="AD146" s="74">
        <f t="shared" ca="1" si="41"/>
        <v>0</v>
      </c>
      <c r="AE146" s="74">
        <f t="shared" ca="1" si="46"/>
        <v>22</v>
      </c>
      <c r="AF146" s="53" t="str">
        <f t="shared" ca="1" si="42"/>
        <v/>
      </c>
      <c r="AG146" s="54">
        <f t="shared" ca="1" si="38"/>
        <v>0</v>
      </c>
    </row>
    <row r="147" spans="1:33">
      <c r="A147" s="27">
        <v>140</v>
      </c>
      <c r="B147" s="27" t="str">
        <f>IF(ISNUMBER(Descriptiva!#REF!),B146+1,"")</f>
        <v/>
      </c>
      <c r="C147" s="217" t="str">
        <f>IF(ISNUMBER(Descriptiva!#REF!),Descriptiva!#REF!,"")</f>
        <v/>
      </c>
      <c r="D147" s="28" t="str">
        <f t="shared" si="43"/>
        <v/>
      </c>
      <c r="E147" s="29" t="str">
        <f t="shared" si="28"/>
        <v/>
      </c>
      <c r="F147" s="30" t="str">
        <f t="shared" si="44"/>
        <v/>
      </c>
      <c r="G147" s="30">
        <f t="shared" si="45"/>
        <v>0</v>
      </c>
      <c r="N147" s="110"/>
      <c r="O147" s="65"/>
      <c r="P147" s="65"/>
      <c r="Q147" s="65"/>
      <c r="R147" s="65"/>
      <c r="S147" s="12"/>
      <c r="T147" s="12"/>
      <c r="V147" s="11"/>
      <c r="X147" s="74" t="str">
        <f t="shared" ca="1" si="39"/>
        <v/>
      </c>
      <c r="Y147" s="74">
        <f t="shared" ca="1" si="40"/>
        <v>359</v>
      </c>
      <c r="Z147" s="74">
        <f t="shared" ca="1" si="34"/>
        <v>362</v>
      </c>
      <c r="AA147" s="74">
        <f t="shared" ca="1" si="35"/>
        <v>358.5</v>
      </c>
      <c r="AB147" s="74">
        <f t="shared" ca="1" si="36"/>
        <v>362.5</v>
      </c>
      <c r="AC147" s="53" t="str">
        <f t="shared" ca="1" si="37"/>
        <v/>
      </c>
      <c r="AD147" s="74">
        <f t="shared" ca="1" si="41"/>
        <v>0</v>
      </c>
      <c r="AE147" s="74">
        <f t="shared" ca="1" si="46"/>
        <v>22</v>
      </c>
      <c r="AF147" s="53" t="str">
        <f t="shared" ca="1" si="42"/>
        <v/>
      </c>
      <c r="AG147" s="54">
        <f t="shared" ca="1" si="38"/>
        <v>0</v>
      </c>
    </row>
    <row r="148" spans="1:33">
      <c r="A148" s="27">
        <v>141</v>
      </c>
      <c r="B148" s="27" t="str">
        <f>IF(ISNUMBER(Descriptiva!#REF!),B147+1,"")</f>
        <v/>
      </c>
      <c r="C148" s="217" t="str">
        <f>IF(ISNUMBER(Descriptiva!#REF!),Descriptiva!#REF!,"")</f>
        <v/>
      </c>
      <c r="D148" s="28" t="str">
        <f t="shared" si="43"/>
        <v/>
      </c>
      <c r="E148" s="29" t="str">
        <f t="shared" si="28"/>
        <v/>
      </c>
      <c r="F148" s="30" t="str">
        <f t="shared" si="44"/>
        <v/>
      </c>
      <c r="G148" s="30">
        <f t="shared" si="45"/>
        <v>0</v>
      </c>
      <c r="N148" s="110"/>
      <c r="O148" s="65"/>
      <c r="P148" s="65"/>
      <c r="Q148" s="65"/>
      <c r="R148" s="65"/>
      <c r="S148" s="12"/>
      <c r="T148" s="12"/>
      <c r="V148" s="11"/>
      <c r="X148" s="74" t="str">
        <f t="shared" ca="1" si="39"/>
        <v/>
      </c>
      <c r="Y148" s="74">
        <f t="shared" ca="1" si="40"/>
        <v>363</v>
      </c>
      <c r="Z148" s="74">
        <f t="shared" ca="1" si="34"/>
        <v>366</v>
      </c>
      <c r="AA148" s="74">
        <f t="shared" ca="1" si="35"/>
        <v>362.5</v>
      </c>
      <c r="AB148" s="74">
        <f t="shared" ca="1" si="36"/>
        <v>366.5</v>
      </c>
      <c r="AC148" s="53" t="str">
        <f t="shared" ca="1" si="37"/>
        <v/>
      </c>
      <c r="AD148" s="74">
        <f t="shared" ca="1" si="41"/>
        <v>0</v>
      </c>
      <c r="AE148" s="74">
        <f t="shared" ca="1" si="46"/>
        <v>22</v>
      </c>
      <c r="AF148" s="53" t="str">
        <f t="shared" ca="1" si="42"/>
        <v/>
      </c>
      <c r="AG148" s="54">
        <f t="shared" ca="1" si="38"/>
        <v>0</v>
      </c>
    </row>
    <row r="149" spans="1:33">
      <c r="A149" s="27">
        <v>142</v>
      </c>
      <c r="B149" s="27" t="str">
        <f>IF(ISNUMBER(Descriptiva!#REF!),B148+1,"")</f>
        <v/>
      </c>
      <c r="C149" s="217" t="str">
        <f>IF(ISNUMBER(Descriptiva!#REF!),Descriptiva!#REF!,"")</f>
        <v/>
      </c>
      <c r="D149" s="28" t="str">
        <f t="shared" si="43"/>
        <v/>
      </c>
      <c r="E149" s="29" t="str">
        <f t="shared" si="28"/>
        <v/>
      </c>
      <c r="F149" s="30" t="str">
        <f t="shared" si="44"/>
        <v/>
      </c>
      <c r="G149" s="30">
        <f t="shared" si="45"/>
        <v>0</v>
      </c>
      <c r="N149" s="110"/>
      <c r="O149" s="65"/>
      <c r="P149" s="65"/>
      <c r="Q149" s="65"/>
      <c r="R149" s="65"/>
      <c r="S149" s="12"/>
      <c r="T149" s="12"/>
      <c r="V149" s="11"/>
      <c r="X149" s="74" t="str">
        <f t="shared" ca="1" si="39"/>
        <v/>
      </c>
      <c r="Y149" s="74">
        <f t="shared" ca="1" si="40"/>
        <v>367</v>
      </c>
      <c r="Z149" s="74">
        <f t="shared" ca="1" si="34"/>
        <v>370</v>
      </c>
      <c r="AA149" s="74">
        <f t="shared" ca="1" si="35"/>
        <v>366.5</v>
      </c>
      <c r="AB149" s="74">
        <f t="shared" ca="1" si="36"/>
        <v>370.5</v>
      </c>
      <c r="AC149" s="53" t="str">
        <f t="shared" ca="1" si="37"/>
        <v/>
      </c>
      <c r="AD149" s="74">
        <f t="shared" ca="1" si="41"/>
        <v>0</v>
      </c>
      <c r="AE149" s="74">
        <f t="shared" ca="1" si="46"/>
        <v>22</v>
      </c>
      <c r="AF149" s="53" t="str">
        <f t="shared" ca="1" si="42"/>
        <v/>
      </c>
      <c r="AG149" s="54">
        <f t="shared" ca="1" si="38"/>
        <v>0</v>
      </c>
    </row>
    <row r="150" spans="1:33">
      <c r="A150" s="27">
        <v>143</v>
      </c>
      <c r="B150" s="27" t="str">
        <f>IF(ISNUMBER(Descriptiva!#REF!),B149+1,"")</f>
        <v/>
      </c>
      <c r="C150" s="217" t="str">
        <f>IF(ISNUMBER(Descriptiva!#REF!),Descriptiva!#REF!,"")</f>
        <v/>
      </c>
      <c r="D150" s="28" t="str">
        <f t="shared" si="43"/>
        <v/>
      </c>
      <c r="E150" s="29" t="str">
        <f t="shared" si="28"/>
        <v/>
      </c>
      <c r="F150" s="30" t="str">
        <f t="shared" si="44"/>
        <v/>
      </c>
      <c r="G150" s="30">
        <f t="shared" si="45"/>
        <v>0</v>
      </c>
      <c r="N150" s="110"/>
      <c r="O150" s="65"/>
      <c r="P150" s="65"/>
      <c r="Q150" s="65"/>
      <c r="R150" s="65"/>
      <c r="S150" s="12"/>
      <c r="T150" s="12"/>
      <c r="V150" s="11"/>
      <c r="X150" s="74" t="str">
        <f t="shared" ca="1" si="39"/>
        <v/>
      </c>
      <c r="Y150" s="74">
        <f t="shared" ca="1" si="40"/>
        <v>371</v>
      </c>
      <c r="Z150" s="74">
        <f t="shared" ca="1" si="34"/>
        <v>374</v>
      </c>
      <c r="AA150" s="74">
        <f t="shared" ca="1" si="35"/>
        <v>370.5</v>
      </c>
      <c r="AB150" s="74">
        <f t="shared" ca="1" si="36"/>
        <v>374.5</v>
      </c>
      <c r="AC150" s="53" t="str">
        <f t="shared" ca="1" si="37"/>
        <v/>
      </c>
      <c r="AD150" s="74">
        <f t="shared" ca="1" si="41"/>
        <v>0</v>
      </c>
      <c r="AE150" s="74">
        <f t="shared" ca="1" si="46"/>
        <v>22</v>
      </c>
      <c r="AF150" s="53" t="str">
        <f t="shared" ca="1" si="42"/>
        <v/>
      </c>
      <c r="AG150" s="54">
        <f t="shared" ca="1" si="38"/>
        <v>0</v>
      </c>
    </row>
    <row r="151" spans="1:33">
      <c r="A151" s="27">
        <v>144</v>
      </c>
      <c r="B151" s="27" t="str">
        <f>IF(ISNUMBER(Descriptiva!#REF!),B150+1,"")</f>
        <v/>
      </c>
      <c r="C151" s="217" t="str">
        <f>IF(ISNUMBER(Descriptiva!#REF!),Descriptiva!#REF!,"")</f>
        <v/>
      </c>
      <c r="D151" s="28" t="str">
        <f t="shared" si="43"/>
        <v/>
      </c>
      <c r="E151" s="29" t="str">
        <f t="shared" si="28"/>
        <v/>
      </c>
      <c r="F151" s="30" t="str">
        <f t="shared" si="44"/>
        <v/>
      </c>
      <c r="G151" s="30">
        <f t="shared" si="45"/>
        <v>0</v>
      </c>
      <c r="N151" s="110"/>
      <c r="O151" s="65"/>
      <c r="P151" s="65"/>
      <c r="Q151" s="65"/>
      <c r="R151" s="65"/>
      <c r="S151" s="12"/>
      <c r="T151" s="12"/>
      <c r="V151" s="11"/>
      <c r="X151" s="74" t="str">
        <f t="shared" ca="1" si="39"/>
        <v/>
      </c>
      <c r="Y151" s="74">
        <f t="shared" ca="1" si="40"/>
        <v>375</v>
      </c>
      <c r="Z151" s="74">
        <f t="shared" ca="1" si="34"/>
        <v>378</v>
      </c>
      <c r="AA151" s="74">
        <f t="shared" ca="1" si="35"/>
        <v>374.5</v>
      </c>
      <c r="AB151" s="74">
        <f t="shared" ca="1" si="36"/>
        <v>378.5</v>
      </c>
      <c r="AC151" s="53" t="str">
        <f t="shared" ca="1" si="37"/>
        <v/>
      </c>
      <c r="AD151" s="74">
        <f t="shared" ca="1" si="41"/>
        <v>0</v>
      </c>
      <c r="AE151" s="74">
        <f t="shared" ca="1" si="46"/>
        <v>22</v>
      </c>
      <c r="AF151" s="53" t="str">
        <f t="shared" ca="1" si="42"/>
        <v/>
      </c>
      <c r="AG151" s="54">
        <f t="shared" ca="1" si="38"/>
        <v>0</v>
      </c>
    </row>
    <row r="152" spans="1:33">
      <c r="A152" s="27">
        <v>145</v>
      </c>
      <c r="B152" s="27" t="str">
        <f>IF(ISNUMBER(Descriptiva!#REF!),B151+1,"")</f>
        <v/>
      </c>
      <c r="C152" s="217" t="str">
        <f>IF(ISNUMBER(Descriptiva!#REF!),Descriptiva!#REF!,"")</f>
        <v/>
      </c>
      <c r="D152" s="28" t="str">
        <f t="shared" si="43"/>
        <v/>
      </c>
      <c r="E152" s="29" t="str">
        <f t="shared" si="28"/>
        <v/>
      </c>
      <c r="F152" s="30" t="str">
        <f t="shared" si="44"/>
        <v/>
      </c>
      <c r="G152" s="30">
        <f t="shared" si="45"/>
        <v>0</v>
      </c>
      <c r="N152" s="110"/>
      <c r="O152" s="65"/>
      <c r="P152" s="65"/>
      <c r="Q152" s="65"/>
      <c r="R152" s="65"/>
      <c r="S152" s="12"/>
      <c r="T152" s="12"/>
      <c r="V152" s="11"/>
      <c r="X152" s="74" t="str">
        <f t="shared" ca="1" si="39"/>
        <v/>
      </c>
      <c r="Y152" s="74">
        <f t="shared" ca="1" si="40"/>
        <v>379</v>
      </c>
      <c r="Z152" s="74">
        <f t="shared" ca="1" si="34"/>
        <v>382</v>
      </c>
      <c r="AA152" s="74">
        <f t="shared" ca="1" si="35"/>
        <v>378.5</v>
      </c>
      <c r="AB152" s="74">
        <f t="shared" ca="1" si="36"/>
        <v>382.5</v>
      </c>
      <c r="AC152" s="53" t="str">
        <f t="shared" ca="1" si="37"/>
        <v/>
      </c>
      <c r="AD152" s="74">
        <f t="shared" ca="1" si="41"/>
        <v>0</v>
      </c>
      <c r="AE152" s="74">
        <f t="shared" ca="1" si="46"/>
        <v>22</v>
      </c>
      <c r="AF152" s="53" t="str">
        <f t="shared" ca="1" si="42"/>
        <v/>
      </c>
      <c r="AG152" s="54">
        <f t="shared" ca="1" si="38"/>
        <v>0</v>
      </c>
    </row>
    <row r="153" spans="1:33">
      <c r="A153" s="27">
        <v>146</v>
      </c>
      <c r="B153" s="27" t="str">
        <f>IF(ISNUMBER(Descriptiva!#REF!),B152+1,"")</f>
        <v/>
      </c>
      <c r="C153" s="217" t="str">
        <f>IF(ISNUMBER(Descriptiva!#REF!),Descriptiva!#REF!,"")</f>
        <v/>
      </c>
      <c r="D153" s="28" t="str">
        <f t="shared" si="43"/>
        <v/>
      </c>
      <c r="E153" s="29" t="str">
        <f t="shared" si="28"/>
        <v/>
      </c>
      <c r="F153" s="30" t="str">
        <f t="shared" si="44"/>
        <v/>
      </c>
      <c r="G153" s="30">
        <f t="shared" si="45"/>
        <v>0</v>
      </c>
      <c r="N153" s="110"/>
      <c r="O153" s="65"/>
      <c r="P153" s="65"/>
      <c r="Q153" s="65"/>
      <c r="R153" s="65"/>
      <c r="S153" s="12"/>
      <c r="T153" s="12"/>
      <c r="V153" s="11"/>
      <c r="X153" s="74" t="str">
        <f t="shared" ca="1" si="39"/>
        <v/>
      </c>
      <c r="Y153" s="74">
        <f t="shared" ca="1" si="40"/>
        <v>383</v>
      </c>
      <c r="Z153" s="74">
        <f t="shared" ca="1" si="34"/>
        <v>386</v>
      </c>
      <c r="AA153" s="74">
        <f t="shared" ca="1" si="35"/>
        <v>382.5</v>
      </c>
      <c r="AB153" s="74">
        <f t="shared" ca="1" si="36"/>
        <v>386.5</v>
      </c>
      <c r="AC153" s="53" t="str">
        <f t="shared" ca="1" si="37"/>
        <v/>
      </c>
      <c r="AD153" s="74">
        <f t="shared" ca="1" si="41"/>
        <v>0</v>
      </c>
      <c r="AE153" s="74">
        <f t="shared" ca="1" si="46"/>
        <v>22</v>
      </c>
      <c r="AF153" s="53" t="str">
        <f t="shared" ca="1" si="42"/>
        <v/>
      </c>
      <c r="AG153" s="54">
        <f t="shared" ca="1" si="38"/>
        <v>0</v>
      </c>
    </row>
    <row r="154" spans="1:33">
      <c r="A154" s="27">
        <v>147</v>
      </c>
      <c r="B154" s="27" t="str">
        <f>IF(ISNUMBER(Descriptiva!#REF!),B153+1,"")</f>
        <v/>
      </c>
      <c r="C154" s="217" t="str">
        <f>IF(ISNUMBER(Descriptiva!#REF!),Descriptiva!#REF!,"")</f>
        <v/>
      </c>
      <c r="D154" s="28" t="str">
        <f t="shared" si="43"/>
        <v/>
      </c>
      <c r="E154" s="29" t="str">
        <f t="shared" si="28"/>
        <v/>
      </c>
      <c r="F154" s="30" t="str">
        <f t="shared" si="44"/>
        <v/>
      </c>
      <c r="G154" s="30">
        <f t="shared" si="45"/>
        <v>0</v>
      </c>
      <c r="N154" s="110"/>
      <c r="O154" s="65"/>
      <c r="P154" s="65"/>
      <c r="Q154" s="65"/>
      <c r="R154" s="65"/>
      <c r="S154" s="12"/>
      <c r="T154" s="12"/>
      <c r="V154" s="11"/>
      <c r="X154" s="74" t="str">
        <f t="shared" ca="1" si="39"/>
        <v/>
      </c>
      <c r="Y154" s="74">
        <f t="shared" ca="1" si="40"/>
        <v>387</v>
      </c>
      <c r="Z154" s="74">
        <f t="shared" ca="1" si="34"/>
        <v>390</v>
      </c>
      <c r="AA154" s="74">
        <f t="shared" ca="1" si="35"/>
        <v>386.5</v>
      </c>
      <c r="AB154" s="74">
        <f t="shared" ca="1" si="36"/>
        <v>390.5</v>
      </c>
      <c r="AC154" s="53" t="str">
        <f t="shared" ca="1" si="37"/>
        <v/>
      </c>
      <c r="AD154" s="74">
        <f t="shared" ca="1" si="41"/>
        <v>0</v>
      </c>
      <c r="AE154" s="74">
        <f t="shared" ca="1" si="46"/>
        <v>22</v>
      </c>
      <c r="AF154" s="53" t="str">
        <f t="shared" ca="1" si="42"/>
        <v/>
      </c>
      <c r="AG154" s="54">
        <f t="shared" ca="1" si="38"/>
        <v>0</v>
      </c>
    </row>
    <row r="155" spans="1:33">
      <c r="A155" s="27">
        <v>148</v>
      </c>
      <c r="B155" s="27" t="str">
        <f>IF(ISNUMBER(Descriptiva!#REF!),B154+1,"")</f>
        <v/>
      </c>
      <c r="C155" s="217" t="str">
        <f>IF(ISNUMBER(Descriptiva!#REF!),Descriptiva!#REF!,"")</f>
        <v/>
      </c>
      <c r="D155" s="28" t="str">
        <f t="shared" si="43"/>
        <v/>
      </c>
      <c r="E155" s="29" t="str">
        <f t="shared" si="28"/>
        <v/>
      </c>
      <c r="F155" s="30" t="str">
        <f t="shared" si="44"/>
        <v/>
      </c>
      <c r="G155" s="30">
        <f t="shared" si="45"/>
        <v>0</v>
      </c>
      <c r="N155" s="110"/>
      <c r="O155" s="65"/>
      <c r="P155" s="65"/>
      <c r="Q155" s="65"/>
      <c r="R155" s="65"/>
      <c r="S155" s="12"/>
      <c r="T155" s="12"/>
      <c r="V155" s="11"/>
      <c r="X155" s="74" t="str">
        <f t="shared" ca="1" si="39"/>
        <v/>
      </c>
      <c r="Y155" s="74">
        <f t="shared" ca="1" si="40"/>
        <v>391</v>
      </c>
      <c r="Z155" s="74">
        <f t="shared" ca="1" si="34"/>
        <v>394</v>
      </c>
      <c r="AA155" s="74">
        <f t="shared" ca="1" si="35"/>
        <v>390.5</v>
      </c>
      <c r="AB155" s="74">
        <f t="shared" ca="1" si="36"/>
        <v>394.5</v>
      </c>
      <c r="AC155" s="53" t="str">
        <f t="shared" ca="1" si="37"/>
        <v/>
      </c>
      <c r="AD155" s="74">
        <f t="shared" ca="1" si="41"/>
        <v>0</v>
      </c>
      <c r="AE155" s="74">
        <f t="shared" ca="1" si="46"/>
        <v>22</v>
      </c>
      <c r="AF155" s="53" t="str">
        <f t="shared" ca="1" si="42"/>
        <v/>
      </c>
      <c r="AG155" s="54">
        <f t="shared" ca="1" si="38"/>
        <v>0</v>
      </c>
    </row>
    <row r="156" spans="1:33">
      <c r="A156" s="27">
        <v>149</v>
      </c>
      <c r="B156" s="27" t="str">
        <f>IF(ISNUMBER(Descriptiva!#REF!),B155+1,"")</f>
        <v/>
      </c>
      <c r="C156" s="217" t="str">
        <f>IF(ISNUMBER(Descriptiva!#REF!),Descriptiva!#REF!,"")</f>
        <v/>
      </c>
      <c r="D156" s="28" t="str">
        <f t="shared" si="43"/>
        <v/>
      </c>
      <c r="E156" s="29" t="str">
        <f t="shared" si="28"/>
        <v/>
      </c>
      <c r="F156" s="30" t="str">
        <f t="shared" si="44"/>
        <v/>
      </c>
      <c r="G156" s="30">
        <f t="shared" si="45"/>
        <v>0</v>
      </c>
      <c r="N156" s="110"/>
      <c r="O156" s="65"/>
      <c r="P156" s="65"/>
      <c r="Q156" s="65"/>
      <c r="R156" s="65"/>
      <c r="S156" s="12"/>
      <c r="T156" s="12"/>
      <c r="V156" s="11"/>
      <c r="X156" s="74" t="str">
        <f t="shared" ca="1" si="39"/>
        <v/>
      </c>
      <c r="Y156" s="74">
        <f t="shared" ca="1" si="40"/>
        <v>395</v>
      </c>
      <c r="Z156" s="74">
        <f t="shared" ca="1" si="34"/>
        <v>398</v>
      </c>
      <c r="AA156" s="74">
        <f t="shared" ca="1" si="35"/>
        <v>394.5</v>
      </c>
      <c r="AB156" s="74">
        <f t="shared" ca="1" si="36"/>
        <v>398.5</v>
      </c>
      <c r="AC156" s="53" t="str">
        <f t="shared" ca="1" si="37"/>
        <v/>
      </c>
      <c r="AD156" s="74">
        <f t="shared" ca="1" si="41"/>
        <v>0</v>
      </c>
      <c r="AE156" s="74">
        <f t="shared" ca="1" si="46"/>
        <v>22</v>
      </c>
      <c r="AF156" s="53" t="str">
        <f t="shared" ca="1" si="42"/>
        <v/>
      </c>
      <c r="AG156" s="54">
        <f t="shared" ca="1" si="38"/>
        <v>0</v>
      </c>
    </row>
    <row r="157" spans="1:33">
      <c r="A157" s="27">
        <v>150</v>
      </c>
      <c r="B157" s="27" t="str">
        <f>IF(ISNUMBER(Descriptiva!#REF!),B156+1,"")</f>
        <v/>
      </c>
      <c r="C157" s="217" t="str">
        <f>IF(ISNUMBER(Descriptiva!#REF!),Descriptiva!#REF!,"")</f>
        <v/>
      </c>
      <c r="D157" s="28" t="str">
        <f t="shared" si="43"/>
        <v/>
      </c>
      <c r="E157" s="29" t="str">
        <f t="shared" si="28"/>
        <v/>
      </c>
      <c r="F157" s="30" t="str">
        <f t="shared" si="44"/>
        <v/>
      </c>
      <c r="G157" s="30">
        <f t="shared" si="45"/>
        <v>0</v>
      </c>
      <c r="H157" s="36"/>
      <c r="N157" s="110"/>
      <c r="O157" s="65"/>
      <c r="P157" s="65"/>
      <c r="Q157" s="65"/>
      <c r="R157" s="65"/>
      <c r="S157" s="12"/>
      <c r="T157" s="12"/>
      <c r="V157" s="11"/>
      <c r="X157" s="74" t="str">
        <f t="shared" ca="1" si="39"/>
        <v/>
      </c>
      <c r="Y157" s="74">
        <f t="shared" ca="1" si="40"/>
        <v>399</v>
      </c>
      <c r="Z157" s="74">
        <f t="shared" ca="1" si="34"/>
        <v>402</v>
      </c>
      <c r="AA157" s="74">
        <f t="shared" ca="1" si="35"/>
        <v>398.5</v>
      </c>
      <c r="AB157" s="74">
        <f t="shared" ca="1" si="36"/>
        <v>402.5</v>
      </c>
      <c r="AC157" s="53" t="str">
        <f t="shared" ca="1" si="37"/>
        <v/>
      </c>
      <c r="AD157" s="74">
        <f t="shared" ca="1" si="41"/>
        <v>0</v>
      </c>
      <c r="AE157" s="74">
        <f t="shared" ca="1" si="46"/>
        <v>22</v>
      </c>
      <c r="AF157" s="53" t="str">
        <f t="shared" ca="1" si="42"/>
        <v/>
      </c>
      <c r="AG157" s="54">
        <f t="shared" ca="1" si="38"/>
        <v>0</v>
      </c>
    </row>
    <row r="158" spans="1:33">
      <c r="N158" s="110"/>
      <c r="O158" s="65"/>
      <c r="P158" s="65"/>
      <c r="Q158" s="65"/>
      <c r="R158" s="65"/>
      <c r="S158" s="12"/>
      <c r="T158" s="12"/>
      <c r="V158" s="11"/>
      <c r="X158" s="74" t="e">
        <f ca="1">IF(Z158&lt;=$R$29,#REF!+1,"")</f>
        <v>#REF!</v>
      </c>
      <c r="Y158" s="74" t="e">
        <f>#REF!+1</f>
        <v>#REF!</v>
      </c>
      <c r="Z158" s="74" t="e">
        <f t="shared" ca="1" si="34"/>
        <v>#REF!</v>
      </c>
      <c r="AA158" s="74" t="e">
        <f t="shared" si="35"/>
        <v>#REF!</v>
      </c>
      <c r="AB158" s="74" t="e">
        <f t="shared" ca="1" si="36"/>
        <v>#REF!</v>
      </c>
      <c r="AC158" s="53" t="e">
        <f t="shared" ca="1" si="37"/>
        <v>#REF!</v>
      </c>
      <c r="AD158" s="74" t="e">
        <f ca="1">IF(AE158-#REF!&gt;=0,AE158-#REF!,0)</f>
        <v>#REF!</v>
      </c>
      <c r="AE158" s="74">
        <f t="shared" ca="1" si="46"/>
        <v>0</v>
      </c>
      <c r="AF158" s="53" t="e">
        <f t="shared" ca="1" si="42"/>
        <v>#REF!</v>
      </c>
      <c r="AG158" s="54" t="e">
        <f t="shared" ca="1" si="38"/>
        <v>#REF!</v>
      </c>
    </row>
    <row r="159" spans="1:33">
      <c r="A159" s="27">
        <f>COUNT(C8:C157)</f>
        <v>22</v>
      </c>
      <c r="B159" s="27"/>
      <c r="C159" s="235">
        <f>SUM(C8:C157)</f>
        <v>652</v>
      </c>
      <c r="D159" s="29"/>
      <c r="E159" s="29">
        <f>SUM(E8:E157)</f>
        <v>19994.739999999998</v>
      </c>
      <c r="F159" s="30">
        <f>AVERAGE(F8:F157)</f>
        <v>3.3711886024573308</v>
      </c>
      <c r="G159" s="30"/>
      <c r="N159" s="110"/>
      <c r="O159" s="65"/>
      <c r="P159" s="65"/>
      <c r="Q159" s="65"/>
      <c r="R159" s="65"/>
      <c r="S159" s="12"/>
      <c r="T159" s="12"/>
      <c r="V159" s="11"/>
      <c r="X159" s="74" t="e">
        <f t="shared" ca="1" si="39"/>
        <v>#REF!</v>
      </c>
      <c r="Y159" s="74" t="e">
        <f t="shared" ca="1" si="40"/>
        <v>#REF!</v>
      </c>
      <c r="Z159" s="74" t="e">
        <f t="shared" ca="1" si="34"/>
        <v>#REF!</v>
      </c>
      <c r="AA159" s="74" t="e">
        <f t="shared" ca="1" si="35"/>
        <v>#REF!</v>
      </c>
      <c r="AB159" s="74" t="e">
        <f t="shared" ca="1" si="36"/>
        <v>#REF!</v>
      </c>
      <c r="AC159" s="53" t="e">
        <f t="shared" ca="1" si="37"/>
        <v>#REF!</v>
      </c>
      <c r="AD159" s="74">
        <f t="shared" ca="1" si="41"/>
        <v>0</v>
      </c>
      <c r="AE159" s="74">
        <f t="shared" ca="1" si="46"/>
        <v>0</v>
      </c>
      <c r="AF159" s="53" t="e">
        <f t="shared" ca="1" si="42"/>
        <v>#REF!</v>
      </c>
      <c r="AG159" s="54" t="e">
        <f t="shared" ca="1" si="38"/>
        <v>#REF!</v>
      </c>
    </row>
    <row r="160" spans="1:33">
      <c r="A160" s="117" t="s">
        <v>45</v>
      </c>
      <c r="B160" s="117"/>
      <c r="C160" s="118" t="e">
        <f>Descriptiva!#REF!</f>
        <v>#REF!</v>
      </c>
      <c r="D160" s="107"/>
      <c r="E160" s="29" t="str">
        <f>IF(ISNUMBER(Descriptiva!#REF!),Descriptiva!#REF!^2,"")</f>
        <v/>
      </c>
      <c r="F160" s="30"/>
      <c r="G160" s="30"/>
      <c r="N160" s="110"/>
      <c r="O160" s="65"/>
      <c r="P160" s="65"/>
      <c r="Q160" s="65"/>
      <c r="R160" s="65"/>
      <c r="S160" s="12"/>
      <c r="T160" s="12"/>
      <c r="V160" s="11"/>
      <c r="X160" s="74" t="e">
        <f t="shared" ca="1" si="39"/>
        <v>#REF!</v>
      </c>
      <c r="Y160" s="74" t="e">
        <f t="shared" ca="1" si="40"/>
        <v>#REF!</v>
      </c>
      <c r="Z160" s="74" t="e">
        <f t="shared" ca="1" si="34"/>
        <v>#REF!</v>
      </c>
      <c r="AA160" s="74" t="e">
        <f t="shared" ca="1" si="35"/>
        <v>#REF!</v>
      </c>
      <c r="AB160" s="74" t="e">
        <f t="shared" ca="1" si="36"/>
        <v>#REF!</v>
      </c>
      <c r="AC160" s="53" t="e">
        <f t="shared" ca="1" si="37"/>
        <v>#REF!</v>
      </c>
      <c r="AD160" s="74">
        <f t="shared" ca="1" si="41"/>
        <v>0</v>
      </c>
      <c r="AE160" s="74">
        <f t="shared" ca="1" si="46"/>
        <v>0</v>
      </c>
      <c r="AF160" s="53" t="e">
        <f t="shared" ca="1" si="42"/>
        <v>#REF!</v>
      </c>
      <c r="AG160" s="54" t="e">
        <f t="shared" ca="1" si="38"/>
        <v>#REF!</v>
      </c>
    </row>
    <row r="161" spans="14:33">
      <c r="N161" s="110"/>
      <c r="O161" s="65"/>
      <c r="P161" s="65"/>
      <c r="Q161" s="65"/>
      <c r="R161" s="65"/>
      <c r="S161" s="12"/>
      <c r="T161" s="12"/>
      <c r="V161" s="11"/>
      <c r="X161" s="74" t="e">
        <f t="shared" ca="1" si="39"/>
        <v>#REF!</v>
      </c>
      <c r="Y161" s="74" t="e">
        <f t="shared" ca="1" si="40"/>
        <v>#REF!</v>
      </c>
      <c r="Z161" s="74" t="e">
        <f t="shared" ca="1" si="34"/>
        <v>#REF!</v>
      </c>
      <c r="AA161" s="74" t="e">
        <f t="shared" ca="1" si="35"/>
        <v>#REF!</v>
      </c>
      <c r="AB161" s="74" t="e">
        <f t="shared" ca="1" si="36"/>
        <v>#REF!</v>
      </c>
      <c r="AC161" s="53" t="e">
        <f t="shared" ca="1" si="37"/>
        <v>#REF!</v>
      </c>
      <c r="AD161" s="74">
        <f t="shared" ca="1" si="41"/>
        <v>0</v>
      </c>
      <c r="AE161" s="74">
        <f t="shared" ca="1" si="46"/>
        <v>0</v>
      </c>
      <c r="AF161" s="53" t="e">
        <f t="shared" ca="1" si="42"/>
        <v>#REF!</v>
      </c>
      <c r="AG161" s="54" t="e">
        <f t="shared" ca="1" si="38"/>
        <v>#REF!</v>
      </c>
    </row>
    <row r="162" spans="14:33">
      <c r="N162" s="110"/>
      <c r="O162" s="65"/>
      <c r="P162" s="65"/>
      <c r="Q162" s="65"/>
      <c r="R162" s="65"/>
      <c r="S162" s="12"/>
      <c r="T162" s="12"/>
      <c r="V162" s="11"/>
      <c r="X162" s="74" t="e">
        <f t="shared" ca="1" si="39"/>
        <v>#REF!</v>
      </c>
      <c r="Y162" s="74" t="e">
        <f t="shared" ca="1" si="40"/>
        <v>#REF!</v>
      </c>
      <c r="Z162" s="74" t="e">
        <f t="shared" ca="1" si="34"/>
        <v>#REF!</v>
      </c>
      <c r="AA162" s="74" t="e">
        <f t="shared" ca="1" si="35"/>
        <v>#REF!</v>
      </c>
      <c r="AB162" s="74" t="e">
        <f t="shared" ca="1" si="36"/>
        <v>#REF!</v>
      </c>
      <c r="AC162" s="53" t="e">
        <f t="shared" ca="1" si="37"/>
        <v>#REF!</v>
      </c>
      <c r="AD162" s="74">
        <f t="shared" ca="1" si="41"/>
        <v>0</v>
      </c>
      <c r="AE162" s="74">
        <f t="shared" ca="1" si="46"/>
        <v>0</v>
      </c>
      <c r="AF162" s="53" t="e">
        <f t="shared" ca="1" si="42"/>
        <v>#REF!</v>
      </c>
      <c r="AG162" s="54" t="e">
        <f t="shared" ca="1" si="38"/>
        <v>#REF!</v>
      </c>
    </row>
    <row r="163" spans="14:33">
      <c r="N163" s="110"/>
      <c r="O163" s="65"/>
      <c r="P163" s="65"/>
      <c r="Q163" s="65"/>
      <c r="R163" s="65"/>
      <c r="S163" s="12"/>
      <c r="T163" s="12"/>
      <c r="V163" s="11"/>
      <c r="X163" s="74" t="e">
        <f t="shared" ca="1" si="39"/>
        <v>#REF!</v>
      </c>
      <c r="Y163" s="74" t="e">
        <f t="shared" ca="1" si="40"/>
        <v>#REF!</v>
      </c>
      <c r="Z163" s="74" t="e">
        <f t="shared" ca="1" si="34"/>
        <v>#REF!</v>
      </c>
      <c r="AA163" s="74" t="e">
        <f t="shared" ca="1" si="35"/>
        <v>#REF!</v>
      </c>
      <c r="AB163" s="74" t="e">
        <f t="shared" ca="1" si="36"/>
        <v>#REF!</v>
      </c>
      <c r="AC163" s="53" t="e">
        <f t="shared" ca="1" si="37"/>
        <v>#REF!</v>
      </c>
      <c r="AD163" s="74">
        <f t="shared" ca="1" si="41"/>
        <v>0</v>
      </c>
      <c r="AE163" s="74">
        <f t="shared" ca="1" si="46"/>
        <v>0</v>
      </c>
      <c r="AF163" s="53" t="e">
        <f t="shared" ca="1" si="42"/>
        <v>#REF!</v>
      </c>
      <c r="AG163" s="54" t="e">
        <f t="shared" ca="1" si="38"/>
        <v>#REF!</v>
      </c>
    </row>
    <row r="164" spans="14:33">
      <c r="N164" s="110"/>
      <c r="O164" s="65"/>
      <c r="P164" s="65"/>
      <c r="Q164" s="65"/>
      <c r="R164" s="65"/>
      <c r="S164" s="12"/>
      <c r="T164" s="12"/>
      <c r="V164" s="11"/>
      <c r="X164" s="74" t="e">
        <f t="shared" ca="1" si="39"/>
        <v>#REF!</v>
      </c>
      <c r="Y164" s="74" t="e">
        <f t="shared" ca="1" si="40"/>
        <v>#REF!</v>
      </c>
      <c r="Z164" s="74" t="e">
        <f t="shared" ca="1" si="34"/>
        <v>#REF!</v>
      </c>
      <c r="AA164" s="74" t="e">
        <f t="shared" ca="1" si="35"/>
        <v>#REF!</v>
      </c>
      <c r="AB164" s="74" t="e">
        <f t="shared" ca="1" si="36"/>
        <v>#REF!</v>
      </c>
      <c r="AC164" s="53" t="e">
        <f t="shared" ca="1" si="37"/>
        <v>#REF!</v>
      </c>
      <c r="AD164" s="74">
        <f t="shared" ca="1" si="41"/>
        <v>0</v>
      </c>
      <c r="AE164" s="74">
        <f t="shared" ca="1" si="46"/>
        <v>0</v>
      </c>
      <c r="AF164" s="53" t="e">
        <f t="shared" ca="1" si="42"/>
        <v>#REF!</v>
      </c>
      <c r="AG164" s="54" t="e">
        <f t="shared" ca="1" si="38"/>
        <v>#REF!</v>
      </c>
    </row>
    <row r="165" spans="14:33">
      <c r="N165" s="110"/>
      <c r="O165" s="65"/>
      <c r="P165" s="65"/>
      <c r="Q165" s="65"/>
      <c r="R165" s="65"/>
      <c r="S165" s="12"/>
      <c r="T165" s="12"/>
      <c r="V165" s="11"/>
      <c r="X165" s="74" t="e">
        <f t="shared" ca="1" si="39"/>
        <v>#REF!</v>
      </c>
      <c r="Y165" s="74" t="e">
        <f t="shared" ca="1" si="40"/>
        <v>#REF!</v>
      </c>
      <c r="Z165" s="74" t="e">
        <f t="shared" ca="1" si="34"/>
        <v>#REF!</v>
      </c>
      <c r="AA165" s="74" t="e">
        <f t="shared" ca="1" si="35"/>
        <v>#REF!</v>
      </c>
      <c r="AB165" s="74" t="e">
        <f t="shared" ca="1" si="36"/>
        <v>#REF!</v>
      </c>
      <c r="AC165" s="53" t="e">
        <f t="shared" ca="1" si="37"/>
        <v>#REF!</v>
      </c>
      <c r="AD165" s="74">
        <f t="shared" ca="1" si="41"/>
        <v>0</v>
      </c>
      <c r="AE165" s="74">
        <f t="shared" ca="1" si="46"/>
        <v>0</v>
      </c>
      <c r="AF165" s="53" t="e">
        <f t="shared" ca="1" si="42"/>
        <v>#REF!</v>
      </c>
      <c r="AG165" s="54" t="e">
        <f t="shared" ca="1" si="38"/>
        <v>#REF!</v>
      </c>
    </row>
    <row r="166" spans="14:33">
      <c r="N166" s="110"/>
      <c r="O166" s="65"/>
      <c r="P166" s="65"/>
      <c r="Q166" s="65"/>
      <c r="R166" s="65"/>
      <c r="S166" s="12"/>
      <c r="T166" s="12"/>
      <c r="V166" s="11"/>
      <c r="X166" s="74" t="e">
        <f t="shared" ca="1" si="39"/>
        <v>#REF!</v>
      </c>
      <c r="Y166" s="74" t="e">
        <f t="shared" ca="1" si="40"/>
        <v>#REF!</v>
      </c>
      <c r="Z166" s="74" t="e">
        <f t="shared" ca="1" si="34"/>
        <v>#REF!</v>
      </c>
      <c r="AA166" s="74" t="e">
        <f t="shared" ca="1" si="35"/>
        <v>#REF!</v>
      </c>
      <c r="AB166" s="74" t="e">
        <f t="shared" ca="1" si="36"/>
        <v>#REF!</v>
      </c>
      <c r="AC166" s="53" t="e">
        <f t="shared" ca="1" si="37"/>
        <v>#REF!</v>
      </c>
      <c r="AD166" s="74">
        <f t="shared" ca="1" si="41"/>
        <v>0</v>
      </c>
      <c r="AE166" s="74">
        <f t="shared" ca="1" si="46"/>
        <v>0</v>
      </c>
      <c r="AF166" s="53" t="e">
        <f t="shared" ca="1" si="42"/>
        <v>#REF!</v>
      </c>
      <c r="AG166" s="54" t="e">
        <f t="shared" ca="1" si="38"/>
        <v>#REF!</v>
      </c>
    </row>
    <row r="167" spans="14:33">
      <c r="N167" s="110"/>
      <c r="O167" s="65"/>
      <c r="P167" s="65"/>
      <c r="Q167" s="65"/>
      <c r="R167" s="65"/>
      <c r="S167" s="12"/>
      <c r="T167" s="12"/>
      <c r="V167" s="11"/>
      <c r="X167" s="74" t="e">
        <f t="shared" ca="1" si="39"/>
        <v>#REF!</v>
      </c>
      <c r="Y167" s="74" t="e">
        <f t="shared" ca="1" si="40"/>
        <v>#REF!</v>
      </c>
      <c r="Z167" s="74" t="e">
        <f t="shared" ca="1" si="34"/>
        <v>#REF!</v>
      </c>
      <c r="AA167" s="74" t="e">
        <f t="shared" ca="1" si="35"/>
        <v>#REF!</v>
      </c>
      <c r="AB167" s="74" t="e">
        <f t="shared" ca="1" si="36"/>
        <v>#REF!</v>
      </c>
      <c r="AC167" s="53" t="e">
        <f t="shared" ca="1" si="37"/>
        <v>#REF!</v>
      </c>
      <c r="AD167" s="74">
        <f t="shared" ca="1" si="41"/>
        <v>0</v>
      </c>
      <c r="AE167" s="74">
        <f t="shared" ca="1" si="46"/>
        <v>0</v>
      </c>
      <c r="AF167" s="53" t="e">
        <f t="shared" ca="1" si="42"/>
        <v>#REF!</v>
      </c>
      <c r="AG167" s="54" t="e">
        <f t="shared" ca="1" si="38"/>
        <v>#REF!</v>
      </c>
    </row>
    <row r="168" spans="14:33">
      <c r="N168" s="110"/>
      <c r="O168" s="65"/>
      <c r="P168" s="65"/>
      <c r="Q168" s="65"/>
      <c r="R168" s="65"/>
      <c r="S168" s="12"/>
      <c r="T168" s="12"/>
      <c r="V168" s="11"/>
      <c r="X168" s="74" t="e">
        <f t="shared" ca="1" si="39"/>
        <v>#REF!</v>
      </c>
      <c r="Y168" s="74" t="e">
        <f t="shared" ca="1" si="40"/>
        <v>#REF!</v>
      </c>
      <c r="Z168" s="74" t="e">
        <f t="shared" ca="1" si="34"/>
        <v>#REF!</v>
      </c>
      <c r="AA168" s="74" t="e">
        <f t="shared" ca="1" si="35"/>
        <v>#REF!</v>
      </c>
      <c r="AB168" s="74" t="e">
        <f t="shared" ca="1" si="36"/>
        <v>#REF!</v>
      </c>
      <c r="AC168" s="53" t="e">
        <f t="shared" ca="1" si="37"/>
        <v>#REF!</v>
      </c>
      <c r="AD168" s="74">
        <f t="shared" ca="1" si="41"/>
        <v>0</v>
      </c>
      <c r="AE168" s="74">
        <f t="shared" ca="1" si="46"/>
        <v>0</v>
      </c>
      <c r="AF168" s="53" t="e">
        <f t="shared" ca="1" si="42"/>
        <v>#REF!</v>
      </c>
      <c r="AG168" s="54" t="e">
        <f t="shared" ca="1" si="38"/>
        <v>#REF!</v>
      </c>
    </row>
    <row r="169" spans="14:33">
      <c r="N169" s="110"/>
      <c r="O169" s="65"/>
      <c r="P169" s="65"/>
      <c r="Q169" s="65"/>
      <c r="R169" s="65"/>
      <c r="S169" s="12"/>
      <c r="T169" s="12"/>
      <c r="V169" s="11"/>
      <c r="X169" s="74" t="e">
        <f t="shared" ca="1" si="39"/>
        <v>#REF!</v>
      </c>
      <c r="Y169" s="74" t="e">
        <f t="shared" ca="1" si="40"/>
        <v>#REF!</v>
      </c>
      <c r="Z169" s="74" t="e">
        <f t="shared" ca="1" si="34"/>
        <v>#REF!</v>
      </c>
      <c r="AA169" s="74" t="e">
        <f t="shared" ca="1" si="35"/>
        <v>#REF!</v>
      </c>
      <c r="AB169" s="74" t="e">
        <f t="shared" ca="1" si="36"/>
        <v>#REF!</v>
      </c>
      <c r="AC169" s="53" t="e">
        <f t="shared" ca="1" si="37"/>
        <v>#REF!</v>
      </c>
      <c r="AD169" s="74">
        <f t="shared" ca="1" si="41"/>
        <v>0</v>
      </c>
      <c r="AE169" s="74">
        <f t="shared" ca="1" si="46"/>
        <v>0</v>
      </c>
      <c r="AF169" s="53" t="e">
        <f t="shared" ca="1" si="42"/>
        <v>#REF!</v>
      </c>
      <c r="AG169" s="54" t="e">
        <f t="shared" ca="1" si="38"/>
        <v>#REF!</v>
      </c>
    </row>
    <row r="170" spans="14:33">
      <c r="N170" s="110"/>
      <c r="O170" s="65"/>
      <c r="P170" s="65"/>
      <c r="Q170" s="65"/>
      <c r="R170" s="65"/>
      <c r="S170" s="12"/>
      <c r="T170" s="12"/>
      <c r="V170" s="11"/>
      <c r="X170" s="74" t="e">
        <f t="shared" ca="1" si="39"/>
        <v>#REF!</v>
      </c>
      <c r="Y170" s="74" t="e">
        <f t="shared" ca="1" si="40"/>
        <v>#REF!</v>
      </c>
      <c r="Z170" s="74" t="e">
        <f t="shared" ca="1" si="34"/>
        <v>#REF!</v>
      </c>
      <c r="AA170" s="74" t="e">
        <f t="shared" ca="1" si="35"/>
        <v>#REF!</v>
      </c>
      <c r="AB170" s="74" t="e">
        <f t="shared" ca="1" si="36"/>
        <v>#REF!</v>
      </c>
      <c r="AC170" s="53" t="e">
        <f t="shared" ca="1" si="37"/>
        <v>#REF!</v>
      </c>
      <c r="AD170" s="74">
        <f t="shared" ca="1" si="41"/>
        <v>0</v>
      </c>
      <c r="AE170" s="74">
        <f t="shared" ca="1" si="46"/>
        <v>0</v>
      </c>
      <c r="AF170" s="53" t="e">
        <f t="shared" ca="1" si="42"/>
        <v>#REF!</v>
      </c>
      <c r="AG170" s="54" t="e">
        <f t="shared" ca="1" si="38"/>
        <v>#REF!</v>
      </c>
    </row>
    <row r="171" spans="14:33">
      <c r="N171" s="110"/>
      <c r="O171" s="65"/>
      <c r="P171" s="65"/>
      <c r="Q171" s="65"/>
      <c r="R171" s="65"/>
      <c r="S171" s="12"/>
      <c r="T171" s="12"/>
      <c r="V171" s="11"/>
      <c r="X171" s="74" t="e">
        <f t="shared" ca="1" si="39"/>
        <v>#REF!</v>
      </c>
      <c r="Y171" s="74" t="e">
        <f t="shared" ca="1" si="40"/>
        <v>#REF!</v>
      </c>
      <c r="Z171" s="74" t="e">
        <f t="shared" ca="1" si="34"/>
        <v>#REF!</v>
      </c>
      <c r="AA171" s="74" t="e">
        <f t="shared" ca="1" si="35"/>
        <v>#REF!</v>
      </c>
      <c r="AB171" s="74" t="e">
        <f t="shared" ca="1" si="36"/>
        <v>#REF!</v>
      </c>
      <c r="AC171" s="53" t="e">
        <f t="shared" ca="1" si="37"/>
        <v>#REF!</v>
      </c>
      <c r="AD171" s="74">
        <f t="shared" ca="1" si="41"/>
        <v>0</v>
      </c>
      <c r="AE171" s="74">
        <f t="shared" ca="1" si="46"/>
        <v>0</v>
      </c>
      <c r="AF171" s="53" t="e">
        <f t="shared" ca="1" si="42"/>
        <v>#REF!</v>
      </c>
      <c r="AG171" s="54" t="e">
        <f t="shared" ca="1" si="38"/>
        <v>#REF!</v>
      </c>
    </row>
    <row r="172" spans="14:33">
      <c r="N172" s="110"/>
      <c r="O172" s="65"/>
      <c r="P172" s="65"/>
      <c r="Q172" s="65"/>
      <c r="R172" s="65"/>
      <c r="S172" s="12"/>
      <c r="T172" s="12"/>
      <c r="V172" s="11"/>
      <c r="X172" s="74" t="e">
        <f t="shared" ca="1" si="39"/>
        <v>#REF!</v>
      </c>
      <c r="Y172" s="74" t="e">
        <f t="shared" ca="1" si="40"/>
        <v>#REF!</v>
      </c>
      <c r="Z172" s="74" t="e">
        <f t="shared" ca="1" si="34"/>
        <v>#REF!</v>
      </c>
      <c r="AA172" s="74" t="e">
        <f t="shared" ca="1" si="35"/>
        <v>#REF!</v>
      </c>
      <c r="AB172" s="74" t="e">
        <f t="shared" ca="1" si="36"/>
        <v>#REF!</v>
      </c>
      <c r="AC172" s="53" t="e">
        <f t="shared" ca="1" si="37"/>
        <v>#REF!</v>
      </c>
      <c r="AD172" s="74">
        <f t="shared" ca="1" si="41"/>
        <v>0</v>
      </c>
      <c r="AE172" s="74">
        <f t="shared" ref="AE172:AE203" ca="1" si="47">COUNTIF($D$8:$D$157,"&lt;="&amp;AB172)</f>
        <v>0</v>
      </c>
      <c r="AF172" s="53" t="e">
        <f t="shared" ca="1" si="42"/>
        <v>#REF!</v>
      </c>
      <c r="AG172" s="54" t="e">
        <f t="shared" ca="1" si="38"/>
        <v>#REF!</v>
      </c>
    </row>
    <row r="173" spans="14:33">
      <c r="N173" s="110"/>
      <c r="O173" s="65"/>
      <c r="P173" s="65"/>
      <c r="Q173" s="65"/>
      <c r="R173" s="65"/>
      <c r="S173" s="12"/>
      <c r="T173" s="12"/>
      <c r="V173" s="11"/>
      <c r="X173" s="74" t="e">
        <f t="shared" ca="1" si="39"/>
        <v>#REF!</v>
      </c>
      <c r="Y173" s="74" t="e">
        <f t="shared" ca="1" si="40"/>
        <v>#REF!</v>
      </c>
      <c r="Z173" s="74" t="e">
        <f t="shared" ca="1" si="34"/>
        <v>#REF!</v>
      </c>
      <c r="AA173" s="74" t="e">
        <f t="shared" ca="1" si="35"/>
        <v>#REF!</v>
      </c>
      <c r="AB173" s="74" t="e">
        <f t="shared" ca="1" si="36"/>
        <v>#REF!</v>
      </c>
      <c r="AC173" s="53" t="e">
        <f t="shared" ca="1" si="37"/>
        <v>#REF!</v>
      </c>
      <c r="AD173" s="74">
        <f t="shared" ca="1" si="41"/>
        <v>0</v>
      </c>
      <c r="AE173" s="74">
        <f t="shared" ca="1" si="47"/>
        <v>0</v>
      </c>
      <c r="AF173" s="53" t="e">
        <f t="shared" ca="1" si="42"/>
        <v>#REF!</v>
      </c>
      <c r="AG173" s="54" t="e">
        <f t="shared" ca="1" si="38"/>
        <v>#REF!</v>
      </c>
    </row>
    <row r="174" spans="14:33">
      <c r="N174" s="110"/>
      <c r="O174" s="65"/>
      <c r="P174" s="65"/>
      <c r="Q174" s="65"/>
      <c r="R174" s="65"/>
      <c r="S174" s="12"/>
      <c r="T174" s="12"/>
      <c r="V174" s="11"/>
      <c r="X174" s="74" t="e">
        <f t="shared" ca="1" si="39"/>
        <v>#REF!</v>
      </c>
      <c r="Y174" s="74" t="e">
        <f t="shared" ca="1" si="40"/>
        <v>#REF!</v>
      </c>
      <c r="Z174" s="74" t="e">
        <f t="shared" ca="1" si="34"/>
        <v>#REF!</v>
      </c>
      <c r="AA174" s="74" t="e">
        <f t="shared" ca="1" si="35"/>
        <v>#REF!</v>
      </c>
      <c r="AB174" s="74" t="e">
        <f t="shared" ca="1" si="36"/>
        <v>#REF!</v>
      </c>
      <c r="AC174" s="53" t="e">
        <f t="shared" ca="1" si="37"/>
        <v>#REF!</v>
      </c>
      <c r="AD174" s="74">
        <f t="shared" ca="1" si="41"/>
        <v>0</v>
      </c>
      <c r="AE174" s="74">
        <f t="shared" ca="1" si="47"/>
        <v>0</v>
      </c>
      <c r="AF174" s="53" t="e">
        <f t="shared" ca="1" si="42"/>
        <v>#REF!</v>
      </c>
      <c r="AG174" s="54" t="e">
        <f t="shared" ca="1" si="38"/>
        <v>#REF!</v>
      </c>
    </row>
    <row r="175" spans="14:33">
      <c r="N175" s="110"/>
      <c r="O175" s="65"/>
      <c r="P175" s="65"/>
      <c r="Q175" s="65"/>
      <c r="R175" s="65"/>
      <c r="S175" s="12"/>
      <c r="T175" s="12"/>
      <c r="V175" s="11"/>
      <c r="X175" s="74" t="e">
        <f t="shared" ca="1" si="39"/>
        <v>#REF!</v>
      </c>
      <c r="Y175" s="74" t="e">
        <f t="shared" ca="1" si="40"/>
        <v>#REF!</v>
      </c>
      <c r="Z175" s="74" t="e">
        <f t="shared" ca="1" si="34"/>
        <v>#REF!</v>
      </c>
      <c r="AA175" s="74" t="e">
        <f t="shared" ca="1" si="35"/>
        <v>#REF!</v>
      </c>
      <c r="AB175" s="74" t="e">
        <f t="shared" ca="1" si="36"/>
        <v>#REF!</v>
      </c>
      <c r="AC175" s="53" t="e">
        <f t="shared" ca="1" si="37"/>
        <v>#REF!</v>
      </c>
      <c r="AD175" s="74">
        <f t="shared" ca="1" si="41"/>
        <v>0</v>
      </c>
      <c r="AE175" s="74">
        <f t="shared" ca="1" si="47"/>
        <v>0</v>
      </c>
      <c r="AF175" s="53" t="e">
        <f t="shared" ca="1" si="42"/>
        <v>#REF!</v>
      </c>
      <c r="AG175" s="54" t="e">
        <f t="shared" ca="1" si="38"/>
        <v>#REF!</v>
      </c>
    </row>
    <row r="176" spans="14:33">
      <c r="N176" s="110"/>
      <c r="O176" s="65"/>
      <c r="P176" s="65"/>
      <c r="Q176" s="65"/>
      <c r="R176" s="65"/>
      <c r="S176" s="12"/>
      <c r="T176" s="12"/>
      <c r="V176" s="11"/>
      <c r="X176" s="74" t="e">
        <f t="shared" ca="1" si="39"/>
        <v>#REF!</v>
      </c>
      <c r="Y176" s="74" t="e">
        <f t="shared" ca="1" si="40"/>
        <v>#REF!</v>
      </c>
      <c r="Z176" s="74" t="e">
        <f t="shared" ca="1" si="34"/>
        <v>#REF!</v>
      </c>
      <c r="AA176" s="74" t="e">
        <f t="shared" ca="1" si="35"/>
        <v>#REF!</v>
      </c>
      <c r="AB176" s="74" t="e">
        <f t="shared" ca="1" si="36"/>
        <v>#REF!</v>
      </c>
      <c r="AC176" s="53" t="e">
        <f t="shared" ca="1" si="37"/>
        <v>#REF!</v>
      </c>
      <c r="AD176" s="74">
        <f t="shared" ca="1" si="41"/>
        <v>0</v>
      </c>
      <c r="AE176" s="74">
        <f t="shared" ca="1" si="47"/>
        <v>0</v>
      </c>
      <c r="AF176" s="53" t="e">
        <f t="shared" ca="1" si="42"/>
        <v>#REF!</v>
      </c>
      <c r="AG176" s="54" t="e">
        <f t="shared" ca="1" si="38"/>
        <v>#REF!</v>
      </c>
    </row>
    <row r="177" spans="14:33">
      <c r="N177" s="110"/>
      <c r="O177" s="65"/>
      <c r="P177" s="65"/>
      <c r="Q177" s="65"/>
      <c r="R177" s="65"/>
      <c r="S177" s="12"/>
      <c r="T177" s="12"/>
      <c r="V177" s="11"/>
      <c r="X177" s="74" t="e">
        <f t="shared" ca="1" si="39"/>
        <v>#REF!</v>
      </c>
      <c r="Y177" s="74" t="e">
        <f t="shared" ca="1" si="40"/>
        <v>#REF!</v>
      </c>
      <c r="Z177" s="74" t="e">
        <f t="shared" ca="1" si="34"/>
        <v>#REF!</v>
      </c>
      <c r="AA177" s="74" t="e">
        <f t="shared" ca="1" si="35"/>
        <v>#REF!</v>
      </c>
      <c r="AB177" s="74" t="e">
        <f t="shared" ca="1" si="36"/>
        <v>#REF!</v>
      </c>
      <c r="AC177" s="53" t="e">
        <f t="shared" ca="1" si="37"/>
        <v>#REF!</v>
      </c>
      <c r="AD177" s="74">
        <f t="shared" ca="1" si="41"/>
        <v>0</v>
      </c>
      <c r="AE177" s="74">
        <f t="shared" ca="1" si="47"/>
        <v>0</v>
      </c>
      <c r="AF177" s="53" t="e">
        <f t="shared" ca="1" si="42"/>
        <v>#REF!</v>
      </c>
      <c r="AG177" s="54" t="e">
        <f t="shared" ca="1" si="38"/>
        <v>#REF!</v>
      </c>
    </row>
    <row r="178" spans="14:33">
      <c r="N178" s="110"/>
      <c r="O178" s="65"/>
      <c r="P178" s="65"/>
      <c r="Q178" s="65"/>
      <c r="R178" s="65"/>
      <c r="S178" s="12"/>
      <c r="T178" s="12"/>
      <c r="V178" s="11"/>
      <c r="X178" s="74" t="e">
        <f t="shared" ca="1" si="39"/>
        <v>#REF!</v>
      </c>
      <c r="Y178" s="74" t="e">
        <f t="shared" ca="1" si="40"/>
        <v>#REF!</v>
      </c>
      <c r="Z178" s="74" t="e">
        <f t="shared" ca="1" si="34"/>
        <v>#REF!</v>
      </c>
      <c r="AA178" s="74" t="e">
        <f t="shared" ca="1" si="35"/>
        <v>#REF!</v>
      </c>
      <c r="AB178" s="74" t="e">
        <f t="shared" ca="1" si="36"/>
        <v>#REF!</v>
      </c>
      <c r="AC178" s="53" t="e">
        <f t="shared" ca="1" si="37"/>
        <v>#REF!</v>
      </c>
      <c r="AD178" s="74">
        <f t="shared" ca="1" si="41"/>
        <v>0</v>
      </c>
      <c r="AE178" s="74">
        <f t="shared" ca="1" si="47"/>
        <v>0</v>
      </c>
      <c r="AF178" s="53" t="e">
        <f t="shared" ca="1" si="42"/>
        <v>#REF!</v>
      </c>
      <c r="AG178" s="54" t="e">
        <f t="shared" ca="1" si="38"/>
        <v>#REF!</v>
      </c>
    </row>
    <row r="179" spans="14:33">
      <c r="N179" s="110"/>
      <c r="O179" s="65"/>
      <c r="P179" s="65"/>
      <c r="Q179" s="65"/>
      <c r="R179" s="65"/>
      <c r="S179" s="12"/>
      <c r="T179" s="12"/>
      <c r="V179" s="11"/>
      <c r="X179" s="74" t="e">
        <f t="shared" ca="1" si="39"/>
        <v>#REF!</v>
      </c>
      <c r="Y179" s="74" t="e">
        <f t="shared" ca="1" si="40"/>
        <v>#REF!</v>
      </c>
      <c r="Z179" s="74" t="e">
        <f t="shared" ca="1" si="34"/>
        <v>#REF!</v>
      </c>
      <c r="AA179" s="74" t="e">
        <f t="shared" ca="1" si="35"/>
        <v>#REF!</v>
      </c>
      <c r="AB179" s="74" t="e">
        <f t="shared" ca="1" si="36"/>
        <v>#REF!</v>
      </c>
      <c r="AC179" s="53" t="e">
        <f t="shared" ca="1" si="37"/>
        <v>#REF!</v>
      </c>
      <c r="AD179" s="74">
        <f t="shared" ca="1" si="41"/>
        <v>0</v>
      </c>
      <c r="AE179" s="74">
        <f t="shared" ca="1" si="47"/>
        <v>0</v>
      </c>
      <c r="AF179" s="53" t="e">
        <f t="shared" ca="1" si="42"/>
        <v>#REF!</v>
      </c>
      <c r="AG179" s="54" t="e">
        <f t="shared" ca="1" si="38"/>
        <v>#REF!</v>
      </c>
    </row>
    <row r="180" spans="14:33">
      <c r="N180" s="110"/>
      <c r="O180" s="65"/>
      <c r="P180" s="65"/>
      <c r="Q180" s="65"/>
      <c r="R180" s="65"/>
      <c r="S180" s="12"/>
      <c r="T180" s="12"/>
      <c r="V180" s="11"/>
      <c r="X180" s="74" t="e">
        <f t="shared" ca="1" si="39"/>
        <v>#REF!</v>
      </c>
      <c r="Y180" s="74" t="e">
        <f t="shared" ca="1" si="40"/>
        <v>#REF!</v>
      </c>
      <c r="Z180" s="74" t="e">
        <f t="shared" ca="1" si="34"/>
        <v>#REF!</v>
      </c>
      <c r="AA180" s="74" t="e">
        <f t="shared" ca="1" si="35"/>
        <v>#REF!</v>
      </c>
      <c r="AB180" s="74" t="e">
        <f t="shared" ca="1" si="36"/>
        <v>#REF!</v>
      </c>
      <c r="AC180" s="53" t="e">
        <f t="shared" ca="1" si="37"/>
        <v>#REF!</v>
      </c>
      <c r="AD180" s="74">
        <f t="shared" ca="1" si="41"/>
        <v>0</v>
      </c>
      <c r="AE180" s="74">
        <f t="shared" ca="1" si="47"/>
        <v>0</v>
      </c>
      <c r="AF180" s="53" t="e">
        <f t="shared" ca="1" si="42"/>
        <v>#REF!</v>
      </c>
      <c r="AG180" s="54" t="e">
        <f t="shared" ca="1" si="38"/>
        <v>#REF!</v>
      </c>
    </row>
    <row r="181" spans="14:33">
      <c r="N181" s="110"/>
      <c r="O181" s="65"/>
      <c r="P181" s="65"/>
      <c r="Q181" s="65"/>
      <c r="R181" s="65"/>
      <c r="S181" s="12"/>
      <c r="T181" s="12"/>
      <c r="V181" s="11"/>
      <c r="X181" s="74" t="e">
        <f t="shared" ca="1" si="39"/>
        <v>#REF!</v>
      </c>
      <c r="Y181" s="74" t="e">
        <f t="shared" ca="1" si="40"/>
        <v>#REF!</v>
      </c>
      <c r="Z181" s="74" t="e">
        <f t="shared" ca="1" si="34"/>
        <v>#REF!</v>
      </c>
      <c r="AA181" s="74" t="e">
        <f t="shared" ca="1" si="35"/>
        <v>#REF!</v>
      </c>
      <c r="AB181" s="74" t="e">
        <f t="shared" ca="1" si="36"/>
        <v>#REF!</v>
      </c>
      <c r="AC181" s="53" t="e">
        <f t="shared" ca="1" si="37"/>
        <v>#REF!</v>
      </c>
      <c r="AD181" s="74">
        <f t="shared" ca="1" si="41"/>
        <v>0</v>
      </c>
      <c r="AE181" s="74">
        <f t="shared" ca="1" si="47"/>
        <v>0</v>
      </c>
      <c r="AF181" s="53" t="e">
        <f t="shared" ca="1" si="42"/>
        <v>#REF!</v>
      </c>
      <c r="AG181" s="54" t="e">
        <f t="shared" ca="1" si="38"/>
        <v>#REF!</v>
      </c>
    </row>
    <row r="182" spans="14:33">
      <c r="N182" s="110"/>
      <c r="O182" s="65"/>
      <c r="P182" s="65"/>
      <c r="Q182" s="65"/>
      <c r="R182" s="65"/>
      <c r="S182" s="12"/>
      <c r="T182" s="12"/>
      <c r="V182" s="11"/>
      <c r="X182" s="74" t="e">
        <f t="shared" ca="1" si="39"/>
        <v>#REF!</v>
      </c>
      <c r="Y182" s="74" t="e">
        <f t="shared" ca="1" si="40"/>
        <v>#REF!</v>
      </c>
      <c r="Z182" s="74" t="e">
        <f t="shared" ca="1" si="34"/>
        <v>#REF!</v>
      </c>
      <c r="AA182" s="74" t="e">
        <f t="shared" ca="1" si="35"/>
        <v>#REF!</v>
      </c>
      <c r="AB182" s="74" t="e">
        <f t="shared" ca="1" si="36"/>
        <v>#REF!</v>
      </c>
      <c r="AC182" s="53" t="e">
        <f t="shared" ca="1" si="37"/>
        <v>#REF!</v>
      </c>
      <c r="AD182" s="74">
        <f t="shared" ca="1" si="41"/>
        <v>0</v>
      </c>
      <c r="AE182" s="74">
        <f t="shared" ca="1" si="47"/>
        <v>0</v>
      </c>
      <c r="AF182" s="53" t="e">
        <f t="shared" ca="1" si="42"/>
        <v>#REF!</v>
      </c>
      <c r="AG182" s="54" t="e">
        <f t="shared" ca="1" si="38"/>
        <v>#REF!</v>
      </c>
    </row>
    <row r="183" spans="14:33">
      <c r="N183" s="110"/>
      <c r="O183" s="65"/>
      <c r="P183" s="65"/>
      <c r="Q183" s="65"/>
      <c r="R183" s="65"/>
      <c r="S183" s="12"/>
      <c r="T183" s="12"/>
      <c r="V183" s="11"/>
      <c r="X183" s="74" t="e">
        <f t="shared" ca="1" si="39"/>
        <v>#REF!</v>
      </c>
      <c r="Y183" s="74" t="e">
        <f t="shared" ca="1" si="40"/>
        <v>#REF!</v>
      </c>
      <c r="Z183" s="74" t="e">
        <f t="shared" ca="1" si="34"/>
        <v>#REF!</v>
      </c>
      <c r="AA183" s="74" t="e">
        <f t="shared" ca="1" si="35"/>
        <v>#REF!</v>
      </c>
      <c r="AB183" s="74" t="e">
        <f t="shared" ca="1" si="36"/>
        <v>#REF!</v>
      </c>
      <c r="AC183" s="53" t="e">
        <f t="shared" ca="1" si="37"/>
        <v>#REF!</v>
      </c>
      <c r="AD183" s="74">
        <f t="shared" ca="1" si="41"/>
        <v>0</v>
      </c>
      <c r="AE183" s="74">
        <f t="shared" ca="1" si="47"/>
        <v>0</v>
      </c>
      <c r="AF183" s="53" t="e">
        <f t="shared" ca="1" si="42"/>
        <v>#REF!</v>
      </c>
      <c r="AG183" s="54" t="e">
        <f t="shared" ca="1" si="38"/>
        <v>#REF!</v>
      </c>
    </row>
    <row r="184" spans="14:33">
      <c r="N184" s="110"/>
      <c r="O184" s="65"/>
      <c r="P184" s="65"/>
      <c r="Q184" s="65"/>
      <c r="R184" s="65"/>
      <c r="S184" s="12"/>
      <c r="T184" s="12"/>
      <c r="V184" s="11"/>
      <c r="X184" s="74" t="e">
        <f t="shared" ca="1" si="39"/>
        <v>#REF!</v>
      </c>
      <c r="Y184" s="74" t="e">
        <f t="shared" ca="1" si="40"/>
        <v>#REF!</v>
      </c>
      <c r="Z184" s="74" t="e">
        <f t="shared" ca="1" si="34"/>
        <v>#REF!</v>
      </c>
      <c r="AA184" s="74" t="e">
        <f t="shared" ca="1" si="35"/>
        <v>#REF!</v>
      </c>
      <c r="AB184" s="74" t="e">
        <f t="shared" ca="1" si="36"/>
        <v>#REF!</v>
      </c>
      <c r="AC184" s="53" t="e">
        <f t="shared" ca="1" si="37"/>
        <v>#REF!</v>
      </c>
      <c r="AD184" s="74">
        <f t="shared" ca="1" si="41"/>
        <v>0</v>
      </c>
      <c r="AE184" s="74">
        <f t="shared" ca="1" si="47"/>
        <v>0</v>
      </c>
      <c r="AF184" s="53" t="e">
        <f t="shared" ca="1" si="42"/>
        <v>#REF!</v>
      </c>
      <c r="AG184" s="54" t="e">
        <f t="shared" ca="1" si="38"/>
        <v>#REF!</v>
      </c>
    </row>
    <row r="185" spans="14:33">
      <c r="N185" s="110"/>
      <c r="O185" s="65"/>
      <c r="P185" s="65"/>
      <c r="Q185" s="65"/>
      <c r="R185" s="65"/>
      <c r="S185" s="12"/>
      <c r="T185" s="12"/>
      <c r="V185" s="11"/>
      <c r="X185" s="74" t="e">
        <f t="shared" ca="1" si="39"/>
        <v>#REF!</v>
      </c>
      <c r="Y185" s="74" t="e">
        <f t="shared" ca="1" si="40"/>
        <v>#REF!</v>
      </c>
      <c r="Z185" s="74" t="e">
        <f t="shared" ca="1" si="34"/>
        <v>#REF!</v>
      </c>
      <c r="AA185" s="74" t="e">
        <f t="shared" ca="1" si="35"/>
        <v>#REF!</v>
      </c>
      <c r="AB185" s="74" t="e">
        <f t="shared" ca="1" si="36"/>
        <v>#REF!</v>
      </c>
      <c r="AC185" s="53" t="e">
        <f t="shared" ca="1" si="37"/>
        <v>#REF!</v>
      </c>
      <c r="AD185" s="74">
        <f t="shared" ca="1" si="41"/>
        <v>0</v>
      </c>
      <c r="AE185" s="74">
        <f t="shared" ca="1" si="47"/>
        <v>0</v>
      </c>
      <c r="AF185" s="53" t="e">
        <f t="shared" ca="1" si="42"/>
        <v>#REF!</v>
      </c>
      <c r="AG185" s="54" t="e">
        <f t="shared" ca="1" si="38"/>
        <v>#REF!</v>
      </c>
    </row>
    <row r="186" spans="14:33">
      <c r="N186" s="110"/>
      <c r="O186" s="65"/>
      <c r="P186" s="65"/>
      <c r="Q186" s="65"/>
      <c r="R186" s="65"/>
      <c r="S186" s="12"/>
      <c r="T186" s="12"/>
      <c r="V186" s="11"/>
      <c r="X186" s="74" t="e">
        <f t="shared" ca="1" si="39"/>
        <v>#REF!</v>
      </c>
      <c r="Y186" s="74" t="e">
        <f t="shared" ca="1" si="40"/>
        <v>#REF!</v>
      </c>
      <c r="Z186" s="74" t="e">
        <f t="shared" ca="1" si="34"/>
        <v>#REF!</v>
      </c>
      <c r="AA186" s="74" t="e">
        <f t="shared" ca="1" si="35"/>
        <v>#REF!</v>
      </c>
      <c r="AB186" s="74" t="e">
        <f t="shared" ca="1" si="36"/>
        <v>#REF!</v>
      </c>
      <c r="AC186" s="53" t="e">
        <f t="shared" ca="1" si="37"/>
        <v>#REF!</v>
      </c>
      <c r="AD186" s="74">
        <f t="shared" ca="1" si="41"/>
        <v>0</v>
      </c>
      <c r="AE186" s="74">
        <f t="shared" ca="1" si="47"/>
        <v>0</v>
      </c>
      <c r="AF186" s="53" t="e">
        <f t="shared" ca="1" si="42"/>
        <v>#REF!</v>
      </c>
      <c r="AG186" s="54" t="e">
        <f t="shared" ca="1" si="38"/>
        <v>#REF!</v>
      </c>
    </row>
    <row r="187" spans="14:33">
      <c r="N187" s="110"/>
      <c r="O187" s="65"/>
      <c r="P187" s="65"/>
      <c r="Q187" s="65"/>
      <c r="R187" s="65"/>
      <c r="S187" s="12"/>
      <c r="T187" s="12"/>
      <c r="V187" s="11"/>
      <c r="X187" s="74" t="e">
        <f t="shared" ca="1" si="39"/>
        <v>#REF!</v>
      </c>
      <c r="Y187" s="74" t="e">
        <f t="shared" ca="1" si="40"/>
        <v>#REF!</v>
      </c>
      <c r="Z187" s="74" t="e">
        <f t="shared" ca="1" si="34"/>
        <v>#REF!</v>
      </c>
      <c r="AA187" s="74" t="e">
        <f t="shared" ca="1" si="35"/>
        <v>#REF!</v>
      </c>
      <c r="AB187" s="74" t="e">
        <f t="shared" ca="1" si="36"/>
        <v>#REF!</v>
      </c>
      <c r="AC187" s="53" t="e">
        <f t="shared" ca="1" si="37"/>
        <v>#REF!</v>
      </c>
      <c r="AD187" s="74">
        <f t="shared" ca="1" si="41"/>
        <v>0</v>
      </c>
      <c r="AE187" s="74">
        <f t="shared" ca="1" si="47"/>
        <v>0</v>
      </c>
      <c r="AF187" s="53" t="e">
        <f t="shared" ca="1" si="42"/>
        <v>#REF!</v>
      </c>
      <c r="AG187" s="54" t="e">
        <f t="shared" ca="1" si="38"/>
        <v>#REF!</v>
      </c>
    </row>
    <row r="188" spans="14:33">
      <c r="N188" s="110"/>
      <c r="O188" s="65"/>
      <c r="P188" s="65"/>
      <c r="Q188" s="65"/>
      <c r="R188" s="65"/>
      <c r="S188" s="12"/>
      <c r="T188" s="12"/>
      <c r="V188" s="11"/>
      <c r="X188" s="74" t="e">
        <f t="shared" ca="1" si="39"/>
        <v>#REF!</v>
      </c>
      <c r="Y188" s="74" t="e">
        <f t="shared" ca="1" si="40"/>
        <v>#REF!</v>
      </c>
      <c r="Z188" s="74" t="e">
        <f t="shared" ca="1" si="34"/>
        <v>#REF!</v>
      </c>
      <c r="AA188" s="74" t="e">
        <f t="shared" ca="1" si="35"/>
        <v>#REF!</v>
      </c>
      <c r="AB188" s="74" t="e">
        <f t="shared" ca="1" si="36"/>
        <v>#REF!</v>
      </c>
      <c r="AC188" s="53" t="e">
        <f t="shared" ca="1" si="37"/>
        <v>#REF!</v>
      </c>
      <c r="AD188" s="74">
        <f t="shared" ca="1" si="41"/>
        <v>0</v>
      </c>
      <c r="AE188" s="74">
        <f t="shared" ca="1" si="47"/>
        <v>0</v>
      </c>
      <c r="AF188" s="53" t="e">
        <f t="shared" ca="1" si="42"/>
        <v>#REF!</v>
      </c>
      <c r="AG188" s="54" t="e">
        <f t="shared" ca="1" si="38"/>
        <v>#REF!</v>
      </c>
    </row>
    <row r="189" spans="14:33">
      <c r="N189" s="110"/>
      <c r="O189" s="65"/>
      <c r="P189" s="65"/>
      <c r="Q189" s="65"/>
      <c r="R189" s="65"/>
      <c r="S189" s="12"/>
      <c r="T189" s="12"/>
      <c r="V189" s="11"/>
      <c r="X189" s="74" t="e">
        <f t="shared" ca="1" si="39"/>
        <v>#REF!</v>
      </c>
      <c r="Y189" s="74" t="e">
        <f t="shared" ca="1" si="40"/>
        <v>#REF!</v>
      </c>
      <c r="Z189" s="74" t="e">
        <f t="shared" ref="Z189:Z252" ca="1" si="48">Y189+$R$30-1</f>
        <v>#REF!</v>
      </c>
      <c r="AA189" s="74" t="e">
        <f t="shared" ref="AA189:AA252" ca="1" si="49">Y189-$R$27</f>
        <v>#REF!</v>
      </c>
      <c r="AB189" s="74" t="e">
        <f t="shared" ref="AB189:AB252" ca="1" si="50">Z189+$R$27</f>
        <v>#REF!</v>
      </c>
      <c r="AC189" s="53" t="e">
        <f t="shared" ref="AC189:AC252" ca="1" si="51">IF(AG189,(AA189+Z189)/2,"")</f>
        <v>#REF!</v>
      </c>
      <c r="AD189" s="74">
        <f t="shared" ca="1" si="41"/>
        <v>0</v>
      </c>
      <c r="AE189" s="74">
        <f t="shared" ca="1" si="47"/>
        <v>0</v>
      </c>
      <c r="AF189" s="53" t="e">
        <f t="shared" ca="1" si="42"/>
        <v>#REF!</v>
      </c>
      <c r="AG189" s="54" t="e">
        <f t="shared" ref="AG189:AG252" ca="1" si="52">IF(Z189&lt;=$R$29,1,0)</f>
        <v>#REF!</v>
      </c>
    </row>
    <row r="190" spans="14:33">
      <c r="N190" s="110"/>
      <c r="O190" s="65"/>
      <c r="P190" s="65"/>
      <c r="Q190" s="65"/>
      <c r="R190" s="65"/>
      <c r="S190" s="12"/>
      <c r="T190" s="12"/>
      <c r="V190" s="11"/>
      <c r="X190" s="74" t="e">
        <f t="shared" ref="X190:X253" ca="1" si="53">IF(Z190&lt;=$R$29,X189+1,"")</f>
        <v>#REF!</v>
      </c>
      <c r="Y190" s="74" t="e">
        <f t="shared" ref="Y190:Y253" ca="1" si="54">Z189+1</f>
        <v>#REF!</v>
      </c>
      <c r="Z190" s="74" t="e">
        <f t="shared" ca="1" si="48"/>
        <v>#REF!</v>
      </c>
      <c r="AA190" s="74" t="e">
        <f t="shared" ca="1" si="49"/>
        <v>#REF!</v>
      </c>
      <c r="AB190" s="74" t="e">
        <f t="shared" ca="1" si="50"/>
        <v>#REF!</v>
      </c>
      <c r="AC190" s="53" t="e">
        <f t="shared" ca="1" si="51"/>
        <v>#REF!</v>
      </c>
      <c r="AD190" s="74">
        <f t="shared" ref="AD190:AD253" ca="1" si="55">IF(AE190-AE189&gt;=0,AE190-AE189,0)</f>
        <v>0</v>
      </c>
      <c r="AE190" s="74">
        <f t="shared" ca="1" si="47"/>
        <v>0</v>
      </c>
      <c r="AF190" s="53" t="e">
        <f t="shared" ref="AF190:AF253" ca="1" si="56">IF(AG190,AB190-AA190,"")</f>
        <v>#REF!</v>
      </c>
      <c r="AG190" s="54" t="e">
        <f t="shared" ca="1" si="52"/>
        <v>#REF!</v>
      </c>
    </row>
    <row r="191" spans="14:33">
      <c r="N191" s="110"/>
      <c r="O191" s="65"/>
      <c r="P191" s="65"/>
      <c r="Q191" s="65"/>
      <c r="R191" s="65"/>
      <c r="S191" s="12"/>
      <c r="T191" s="12"/>
      <c r="V191" s="11"/>
      <c r="X191" s="74" t="e">
        <f t="shared" ca="1" si="53"/>
        <v>#REF!</v>
      </c>
      <c r="Y191" s="74" t="e">
        <f t="shared" ca="1" si="54"/>
        <v>#REF!</v>
      </c>
      <c r="Z191" s="74" t="e">
        <f t="shared" ca="1" si="48"/>
        <v>#REF!</v>
      </c>
      <c r="AA191" s="74" t="e">
        <f t="shared" ca="1" si="49"/>
        <v>#REF!</v>
      </c>
      <c r="AB191" s="74" t="e">
        <f t="shared" ca="1" si="50"/>
        <v>#REF!</v>
      </c>
      <c r="AC191" s="53" t="e">
        <f t="shared" ca="1" si="51"/>
        <v>#REF!</v>
      </c>
      <c r="AD191" s="74">
        <f t="shared" ca="1" si="55"/>
        <v>0</v>
      </c>
      <c r="AE191" s="74">
        <f t="shared" ca="1" si="47"/>
        <v>0</v>
      </c>
      <c r="AF191" s="53" t="e">
        <f t="shared" ca="1" si="56"/>
        <v>#REF!</v>
      </c>
      <c r="AG191" s="54" t="e">
        <f t="shared" ca="1" si="52"/>
        <v>#REF!</v>
      </c>
    </row>
    <row r="192" spans="14:33">
      <c r="N192" s="110"/>
      <c r="O192" s="65"/>
      <c r="P192" s="65"/>
      <c r="Q192" s="65"/>
      <c r="R192" s="65"/>
      <c r="S192" s="12"/>
      <c r="T192" s="12"/>
      <c r="V192" s="11"/>
      <c r="X192" s="74" t="e">
        <f t="shared" ca="1" si="53"/>
        <v>#REF!</v>
      </c>
      <c r="Y192" s="74" t="e">
        <f t="shared" ca="1" si="54"/>
        <v>#REF!</v>
      </c>
      <c r="Z192" s="74" t="e">
        <f t="shared" ca="1" si="48"/>
        <v>#REF!</v>
      </c>
      <c r="AA192" s="74" t="e">
        <f t="shared" ca="1" si="49"/>
        <v>#REF!</v>
      </c>
      <c r="AB192" s="74" t="e">
        <f t="shared" ca="1" si="50"/>
        <v>#REF!</v>
      </c>
      <c r="AC192" s="53" t="e">
        <f t="shared" ca="1" si="51"/>
        <v>#REF!</v>
      </c>
      <c r="AD192" s="74">
        <f t="shared" ca="1" si="55"/>
        <v>0</v>
      </c>
      <c r="AE192" s="74">
        <f t="shared" ca="1" si="47"/>
        <v>0</v>
      </c>
      <c r="AF192" s="53" t="e">
        <f t="shared" ca="1" si="56"/>
        <v>#REF!</v>
      </c>
      <c r="AG192" s="54" t="e">
        <f t="shared" ca="1" si="52"/>
        <v>#REF!</v>
      </c>
    </row>
    <row r="193" spans="14:33">
      <c r="N193" s="110"/>
      <c r="O193" s="65"/>
      <c r="P193" s="65"/>
      <c r="Q193" s="65"/>
      <c r="R193" s="65"/>
      <c r="S193" s="12"/>
      <c r="T193" s="12"/>
      <c r="V193" s="11"/>
      <c r="X193" s="74" t="e">
        <f t="shared" ca="1" si="53"/>
        <v>#REF!</v>
      </c>
      <c r="Y193" s="74" t="e">
        <f t="shared" ca="1" si="54"/>
        <v>#REF!</v>
      </c>
      <c r="Z193" s="74" t="e">
        <f t="shared" ca="1" si="48"/>
        <v>#REF!</v>
      </c>
      <c r="AA193" s="74" t="e">
        <f t="shared" ca="1" si="49"/>
        <v>#REF!</v>
      </c>
      <c r="AB193" s="74" t="e">
        <f t="shared" ca="1" si="50"/>
        <v>#REF!</v>
      </c>
      <c r="AC193" s="53" t="e">
        <f t="shared" ca="1" si="51"/>
        <v>#REF!</v>
      </c>
      <c r="AD193" s="74">
        <f t="shared" ca="1" si="55"/>
        <v>0</v>
      </c>
      <c r="AE193" s="74">
        <f t="shared" ca="1" si="47"/>
        <v>0</v>
      </c>
      <c r="AF193" s="53" t="e">
        <f t="shared" ca="1" si="56"/>
        <v>#REF!</v>
      </c>
      <c r="AG193" s="54" t="e">
        <f t="shared" ca="1" si="52"/>
        <v>#REF!</v>
      </c>
    </row>
    <row r="194" spans="14:33">
      <c r="N194" s="110"/>
      <c r="O194" s="65"/>
      <c r="P194" s="65"/>
      <c r="Q194" s="65"/>
      <c r="R194" s="65"/>
      <c r="S194" s="12"/>
      <c r="T194" s="12"/>
      <c r="V194" s="11"/>
      <c r="X194" s="74" t="e">
        <f t="shared" ca="1" si="53"/>
        <v>#REF!</v>
      </c>
      <c r="Y194" s="74" t="e">
        <f t="shared" ca="1" si="54"/>
        <v>#REF!</v>
      </c>
      <c r="Z194" s="74" t="e">
        <f t="shared" ca="1" si="48"/>
        <v>#REF!</v>
      </c>
      <c r="AA194" s="74" t="e">
        <f t="shared" ca="1" si="49"/>
        <v>#REF!</v>
      </c>
      <c r="AB194" s="74" t="e">
        <f t="shared" ca="1" si="50"/>
        <v>#REF!</v>
      </c>
      <c r="AC194" s="53" t="e">
        <f t="shared" ca="1" si="51"/>
        <v>#REF!</v>
      </c>
      <c r="AD194" s="74">
        <f t="shared" ca="1" si="55"/>
        <v>0</v>
      </c>
      <c r="AE194" s="74">
        <f t="shared" ca="1" si="47"/>
        <v>0</v>
      </c>
      <c r="AF194" s="53" t="e">
        <f t="shared" ca="1" si="56"/>
        <v>#REF!</v>
      </c>
      <c r="AG194" s="54" t="e">
        <f t="shared" ca="1" si="52"/>
        <v>#REF!</v>
      </c>
    </row>
    <row r="195" spans="14:33">
      <c r="N195" s="110"/>
      <c r="O195" s="65"/>
      <c r="P195" s="65"/>
      <c r="Q195" s="65"/>
      <c r="R195" s="65"/>
      <c r="S195" s="12"/>
      <c r="T195" s="12"/>
      <c r="V195" s="11"/>
      <c r="X195" s="74" t="e">
        <f t="shared" ca="1" si="53"/>
        <v>#REF!</v>
      </c>
      <c r="Y195" s="74" t="e">
        <f t="shared" ca="1" si="54"/>
        <v>#REF!</v>
      </c>
      <c r="Z195" s="74" t="e">
        <f t="shared" ca="1" si="48"/>
        <v>#REF!</v>
      </c>
      <c r="AA195" s="74" t="e">
        <f t="shared" ca="1" si="49"/>
        <v>#REF!</v>
      </c>
      <c r="AB195" s="74" t="e">
        <f t="shared" ca="1" si="50"/>
        <v>#REF!</v>
      </c>
      <c r="AC195" s="53" t="e">
        <f t="shared" ca="1" si="51"/>
        <v>#REF!</v>
      </c>
      <c r="AD195" s="74">
        <f t="shared" ca="1" si="55"/>
        <v>0</v>
      </c>
      <c r="AE195" s="74">
        <f t="shared" ca="1" si="47"/>
        <v>0</v>
      </c>
      <c r="AF195" s="53" t="e">
        <f t="shared" ca="1" si="56"/>
        <v>#REF!</v>
      </c>
      <c r="AG195" s="54" t="e">
        <f t="shared" ca="1" si="52"/>
        <v>#REF!</v>
      </c>
    </row>
    <row r="196" spans="14:33">
      <c r="N196" s="110"/>
      <c r="O196" s="65"/>
      <c r="P196" s="65"/>
      <c r="Q196" s="65"/>
      <c r="R196" s="65"/>
      <c r="S196" s="12"/>
      <c r="T196" s="12"/>
      <c r="V196" s="11"/>
      <c r="X196" s="74" t="e">
        <f t="shared" ca="1" si="53"/>
        <v>#REF!</v>
      </c>
      <c r="Y196" s="74" t="e">
        <f t="shared" ca="1" si="54"/>
        <v>#REF!</v>
      </c>
      <c r="Z196" s="74" t="e">
        <f t="shared" ca="1" si="48"/>
        <v>#REF!</v>
      </c>
      <c r="AA196" s="74" t="e">
        <f t="shared" ca="1" si="49"/>
        <v>#REF!</v>
      </c>
      <c r="AB196" s="74" t="e">
        <f t="shared" ca="1" si="50"/>
        <v>#REF!</v>
      </c>
      <c r="AC196" s="53" t="e">
        <f t="shared" ca="1" si="51"/>
        <v>#REF!</v>
      </c>
      <c r="AD196" s="74">
        <f t="shared" ca="1" si="55"/>
        <v>0</v>
      </c>
      <c r="AE196" s="74">
        <f t="shared" ca="1" si="47"/>
        <v>0</v>
      </c>
      <c r="AF196" s="53" t="e">
        <f t="shared" ca="1" si="56"/>
        <v>#REF!</v>
      </c>
      <c r="AG196" s="54" t="e">
        <f t="shared" ca="1" si="52"/>
        <v>#REF!</v>
      </c>
    </row>
    <row r="197" spans="14:33">
      <c r="N197" s="110"/>
      <c r="O197" s="65"/>
      <c r="P197" s="65"/>
      <c r="Q197" s="65"/>
      <c r="R197" s="65"/>
      <c r="S197" s="12"/>
      <c r="T197" s="12"/>
      <c r="V197" s="11"/>
      <c r="X197" s="74" t="e">
        <f t="shared" ca="1" si="53"/>
        <v>#REF!</v>
      </c>
      <c r="Y197" s="74" t="e">
        <f t="shared" ca="1" si="54"/>
        <v>#REF!</v>
      </c>
      <c r="Z197" s="74" t="e">
        <f t="shared" ca="1" si="48"/>
        <v>#REF!</v>
      </c>
      <c r="AA197" s="74" t="e">
        <f t="shared" ca="1" si="49"/>
        <v>#REF!</v>
      </c>
      <c r="AB197" s="74" t="e">
        <f t="shared" ca="1" si="50"/>
        <v>#REF!</v>
      </c>
      <c r="AC197" s="53" t="e">
        <f t="shared" ca="1" si="51"/>
        <v>#REF!</v>
      </c>
      <c r="AD197" s="74">
        <f t="shared" ca="1" si="55"/>
        <v>0</v>
      </c>
      <c r="AE197" s="74">
        <f t="shared" ca="1" si="47"/>
        <v>0</v>
      </c>
      <c r="AF197" s="53" t="e">
        <f t="shared" ca="1" si="56"/>
        <v>#REF!</v>
      </c>
      <c r="AG197" s="54" t="e">
        <f t="shared" ca="1" si="52"/>
        <v>#REF!</v>
      </c>
    </row>
    <row r="198" spans="14:33">
      <c r="N198" s="110"/>
      <c r="O198" s="65"/>
      <c r="P198" s="65"/>
      <c r="Q198" s="65"/>
      <c r="R198" s="65"/>
      <c r="S198" s="12"/>
      <c r="T198" s="12"/>
      <c r="V198" s="11"/>
      <c r="X198" s="74" t="e">
        <f t="shared" ca="1" si="53"/>
        <v>#REF!</v>
      </c>
      <c r="Y198" s="74" t="e">
        <f t="shared" ca="1" si="54"/>
        <v>#REF!</v>
      </c>
      <c r="Z198" s="74" t="e">
        <f t="shared" ca="1" si="48"/>
        <v>#REF!</v>
      </c>
      <c r="AA198" s="74" t="e">
        <f t="shared" ca="1" si="49"/>
        <v>#REF!</v>
      </c>
      <c r="AB198" s="74" t="e">
        <f t="shared" ca="1" si="50"/>
        <v>#REF!</v>
      </c>
      <c r="AC198" s="53" t="e">
        <f t="shared" ca="1" si="51"/>
        <v>#REF!</v>
      </c>
      <c r="AD198" s="74">
        <f t="shared" ca="1" si="55"/>
        <v>0</v>
      </c>
      <c r="AE198" s="74">
        <f t="shared" ca="1" si="47"/>
        <v>0</v>
      </c>
      <c r="AF198" s="53" t="e">
        <f t="shared" ca="1" si="56"/>
        <v>#REF!</v>
      </c>
      <c r="AG198" s="54" t="e">
        <f t="shared" ca="1" si="52"/>
        <v>#REF!</v>
      </c>
    </row>
    <row r="199" spans="14:33">
      <c r="N199" s="110"/>
      <c r="O199" s="65"/>
      <c r="P199" s="65"/>
      <c r="Q199" s="65"/>
      <c r="R199" s="65"/>
      <c r="S199" s="12"/>
      <c r="T199" s="12"/>
      <c r="V199" s="11"/>
      <c r="X199" s="74" t="e">
        <f t="shared" ca="1" si="53"/>
        <v>#REF!</v>
      </c>
      <c r="Y199" s="74" t="e">
        <f t="shared" ca="1" si="54"/>
        <v>#REF!</v>
      </c>
      <c r="Z199" s="74" t="e">
        <f t="shared" ca="1" si="48"/>
        <v>#REF!</v>
      </c>
      <c r="AA199" s="74" t="e">
        <f t="shared" ca="1" si="49"/>
        <v>#REF!</v>
      </c>
      <c r="AB199" s="74" t="e">
        <f t="shared" ca="1" si="50"/>
        <v>#REF!</v>
      </c>
      <c r="AC199" s="53" t="e">
        <f t="shared" ca="1" si="51"/>
        <v>#REF!</v>
      </c>
      <c r="AD199" s="74">
        <f t="shared" ca="1" si="55"/>
        <v>0</v>
      </c>
      <c r="AE199" s="74">
        <f t="shared" ca="1" si="47"/>
        <v>0</v>
      </c>
      <c r="AF199" s="53" t="e">
        <f t="shared" ca="1" si="56"/>
        <v>#REF!</v>
      </c>
      <c r="AG199" s="54" t="e">
        <f t="shared" ca="1" si="52"/>
        <v>#REF!</v>
      </c>
    </row>
    <row r="200" spans="14:33">
      <c r="N200" s="110"/>
      <c r="O200" s="65"/>
      <c r="P200" s="65"/>
      <c r="Q200" s="65"/>
      <c r="R200" s="65"/>
      <c r="S200" s="12"/>
      <c r="T200" s="12"/>
      <c r="V200" s="11"/>
      <c r="X200" s="74" t="e">
        <f t="shared" ca="1" si="53"/>
        <v>#REF!</v>
      </c>
      <c r="Y200" s="74" t="e">
        <f t="shared" ca="1" si="54"/>
        <v>#REF!</v>
      </c>
      <c r="Z200" s="74" t="e">
        <f t="shared" ca="1" si="48"/>
        <v>#REF!</v>
      </c>
      <c r="AA200" s="74" t="e">
        <f t="shared" ca="1" si="49"/>
        <v>#REF!</v>
      </c>
      <c r="AB200" s="74" t="e">
        <f t="shared" ca="1" si="50"/>
        <v>#REF!</v>
      </c>
      <c r="AC200" s="53" t="e">
        <f t="shared" ca="1" si="51"/>
        <v>#REF!</v>
      </c>
      <c r="AD200" s="74">
        <f t="shared" ca="1" si="55"/>
        <v>0</v>
      </c>
      <c r="AE200" s="74">
        <f t="shared" ca="1" si="47"/>
        <v>0</v>
      </c>
      <c r="AF200" s="53" t="e">
        <f t="shared" ca="1" si="56"/>
        <v>#REF!</v>
      </c>
      <c r="AG200" s="54" t="e">
        <f t="shared" ca="1" si="52"/>
        <v>#REF!</v>
      </c>
    </row>
    <row r="201" spans="14:33">
      <c r="N201" s="110"/>
      <c r="O201" s="65"/>
      <c r="P201" s="65"/>
      <c r="Q201" s="65"/>
      <c r="R201" s="65"/>
      <c r="S201" s="12"/>
      <c r="T201" s="12"/>
      <c r="V201" s="11"/>
      <c r="X201" s="74" t="e">
        <f t="shared" ca="1" si="53"/>
        <v>#REF!</v>
      </c>
      <c r="Y201" s="74" t="e">
        <f t="shared" ca="1" si="54"/>
        <v>#REF!</v>
      </c>
      <c r="Z201" s="74" t="e">
        <f t="shared" ca="1" si="48"/>
        <v>#REF!</v>
      </c>
      <c r="AA201" s="74" t="e">
        <f t="shared" ca="1" si="49"/>
        <v>#REF!</v>
      </c>
      <c r="AB201" s="74" t="e">
        <f t="shared" ca="1" si="50"/>
        <v>#REF!</v>
      </c>
      <c r="AC201" s="53" t="e">
        <f t="shared" ca="1" si="51"/>
        <v>#REF!</v>
      </c>
      <c r="AD201" s="74">
        <f t="shared" ca="1" si="55"/>
        <v>0</v>
      </c>
      <c r="AE201" s="74">
        <f t="shared" ca="1" si="47"/>
        <v>0</v>
      </c>
      <c r="AF201" s="53" t="e">
        <f t="shared" ca="1" si="56"/>
        <v>#REF!</v>
      </c>
      <c r="AG201" s="54" t="e">
        <f t="shared" ca="1" si="52"/>
        <v>#REF!</v>
      </c>
    </row>
    <row r="202" spans="14:33">
      <c r="N202" s="110"/>
      <c r="O202" s="65"/>
      <c r="P202" s="65"/>
      <c r="Q202" s="65"/>
      <c r="R202" s="65"/>
      <c r="S202" s="12"/>
      <c r="T202" s="12"/>
      <c r="V202" s="11"/>
      <c r="X202" s="74" t="e">
        <f t="shared" ca="1" si="53"/>
        <v>#REF!</v>
      </c>
      <c r="Y202" s="74" t="e">
        <f t="shared" ca="1" si="54"/>
        <v>#REF!</v>
      </c>
      <c r="Z202" s="74" t="e">
        <f t="shared" ca="1" si="48"/>
        <v>#REF!</v>
      </c>
      <c r="AA202" s="74" t="e">
        <f t="shared" ca="1" si="49"/>
        <v>#REF!</v>
      </c>
      <c r="AB202" s="74" t="e">
        <f t="shared" ca="1" si="50"/>
        <v>#REF!</v>
      </c>
      <c r="AC202" s="53" t="e">
        <f t="shared" ca="1" si="51"/>
        <v>#REF!</v>
      </c>
      <c r="AD202" s="74">
        <f t="shared" ca="1" si="55"/>
        <v>0</v>
      </c>
      <c r="AE202" s="74">
        <f t="shared" ca="1" si="47"/>
        <v>0</v>
      </c>
      <c r="AF202" s="53" t="e">
        <f t="shared" ca="1" si="56"/>
        <v>#REF!</v>
      </c>
      <c r="AG202" s="54" t="e">
        <f t="shared" ca="1" si="52"/>
        <v>#REF!</v>
      </c>
    </row>
    <row r="203" spans="14:33">
      <c r="N203" s="110"/>
      <c r="O203" s="65"/>
      <c r="P203" s="65"/>
      <c r="Q203" s="65"/>
      <c r="R203" s="65"/>
      <c r="S203" s="12"/>
      <c r="T203" s="12"/>
      <c r="V203" s="11"/>
      <c r="X203" s="74" t="e">
        <f t="shared" ca="1" si="53"/>
        <v>#REF!</v>
      </c>
      <c r="Y203" s="74" t="e">
        <f t="shared" ca="1" si="54"/>
        <v>#REF!</v>
      </c>
      <c r="Z203" s="74" t="e">
        <f t="shared" ca="1" si="48"/>
        <v>#REF!</v>
      </c>
      <c r="AA203" s="74" t="e">
        <f t="shared" ca="1" si="49"/>
        <v>#REF!</v>
      </c>
      <c r="AB203" s="74" t="e">
        <f t="shared" ca="1" si="50"/>
        <v>#REF!</v>
      </c>
      <c r="AC203" s="53" t="e">
        <f t="shared" ca="1" si="51"/>
        <v>#REF!</v>
      </c>
      <c r="AD203" s="74">
        <f t="shared" ca="1" si="55"/>
        <v>0</v>
      </c>
      <c r="AE203" s="74">
        <f t="shared" ca="1" si="47"/>
        <v>0</v>
      </c>
      <c r="AF203" s="53" t="e">
        <f t="shared" ca="1" si="56"/>
        <v>#REF!</v>
      </c>
      <c r="AG203" s="54" t="e">
        <f t="shared" ca="1" si="52"/>
        <v>#REF!</v>
      </c>
    </row>
    <row r="204" spans="14:33">
      <c r="N204" s="110"/>
      <c r="O204" s="65"/>
      <c r="P204" s="65"/>
      <c r="Q204" s="65"/>
      <c r="R204" s="65"/>
      <c r="S204" s="12"/>
      <c r="T204" s="12"/>
      <c r="V204" s="11"/>
      <c r="X204" s="74" t="e">
        <f t="shared" ca="1" si="53"/>
        <v>#REF!</v>
      </c>
      <c r="Y204" s="74" t="e">
        <f t="shared" ca="1" si="54"/>
        <v>#REF!</v>
      </c>
      <c r="Z204" s="74" t="e">
        <f t="shared" ca="1" si="48"/>
        <v>#REF!</v>
      </c>
      <c r="AA204" s="74" t="e">
        <f t="shared" ca="1" si="49"/>
        <v>#REF!</v>
      </c>
      <c r="AB204" s="74" t="e">
        <f t="shared" ca="1" si="50"/>
        <v>#REF!</v>
      </c>
      <c r="AC204" s="53" t="e">
        <f t="shared" ca="1" si="51"/>
        <v>#REF!</v>
      </c>
      <c r="AD204" s="74">
        <f t="shared" ca="1" si="55"/>
        <v>0</v>
      </c>
      <c r="AE204" s="74">
        <f t="shared" ref="AE204:AE235" ca="1" si="57">COUNTIF($D$8:$D$157,"&lt;="&amp;AB204)</f>
        <v>0</v>
      </c>
      <c r="AF204" s="53" t="e">
        <f t="shared" ca="1" si="56"/>
        <v>#REF!</v>
      </c>
      <c r="AG204" s="54" t="e">
        <f t="shared" ca="1" si="52"/>
        <v>#REF!</v>
      </c>
    </row>
    <row r="205" spans="14:33">
      <c r="N205" s="110"/>
      <c r="O205" s="65"/>
      <c r="P205" s="65"/>
      <c r="Q205" s="65"/>
      <c r="R205" s="65"/>
      <c r="S205" s="12"/>
      <c r="T205" s="12"/>
      <c r="V205" s="11"/>
      <c r="X205" s="74" t="e">
        <f t="shared" ca="1" si="53"/>
        <v>#REF!</v>
      </c>
      <c r="Y205" s="74" t="e">
        <f t="shared" ca="1" si="54"/>
        <v>#REF!</v>
      </c>
      <c r="Z205" s="74" t="e">
        <f t="shared" ca="1" si="48"/>
        <v>#REF!</v>
      </c>
      <c r="AA205" s="74" t="e">
        <f t="shared" ca="1" si="49"/>
        <v>#REF!</v>
      </c>
      <c r="AB205" s="74" t="e">
        <f t="shared" ca="1" si="50"/>
        <v>#REF!</v>
      </c>
      <c r="AC205" s="53" t="e">
        <f t="shared" ca="1" si="51"/>
        <v>#REF!</v>
      </c>
      <c r="AD205" s="74">
        <f t="shared" ca="1" si="55"/>
        <v>0</v>
      </c>
      <c r="AE205" s="74">
        <f t="shared" ca="1" si="57"/>
        <v>0</v>
      </c>
      <c r="AF205" s="53" t="e">
        <f t="shared" ca="1" si="56"/>
        <v>#REF!</v>
      </c>
      <c r="AG205" s="54" t="e">
        <f t="shared" ca="1" si="52"/>
        <v>#REF!</v>
      </c>
    </row>
    <row r="206" spans="14:33">
      <c r="N206" s="110"/>
      <c r="O206" s="65"/>
      <c r="P206" s="65"/>
      <c r="Q206" s="65"/>
      <c r="R206" s="65"/>
      <c r="S206" s="12"/>
      <c r="T206" s="12"/>
      <c r="V206" s="11"/>
      <c r="X206" s="74" t="e">
        <f t="shared" ca="1" si="53"/>
        <v>#REF!</v>
      </c>
      <c r="Y206" s="74" t="e">
        <f t="shared" ca="1" si="54"/>
        <v>#REF!</v>
      </c>
      <c r="Z206" s="74" t="e">
        <f t="shared" ca="1" si="48"/>
        <v>#REF!</v>
      </c>
      <c r="AA206" s="74" t="e">
        <f t="shared" ca="1" si="49"/>
        <v>#REF!</v>
      </c>
      <c r="AB206" s="74" t="e">
        <f t="shared" ca="1" si="50"/>
        <v>#REF!</v>
      </c>
      <c r="AC206" s="53" t="e">
        <f t="shared" ca="1" si="51"/>
        <v>#REF!</v>
      </c>
      <c r="AD206" s="74">
        <f t="shared" ca="1" si="55"/>
        <v>0</v>
      </c>
      <c r="AE206" s="74">
        <f t="shared" ca="1" si="57"/>
        <v>0</v>
      </c>
      <c r="AF206" s="53" t="e">
        <f t="shared" ca="1" si="56"/>
        <v>#REF!</v>
      </c>
      <c r="AG206" s="54" t="e">
        <f t="shared" ca="1" si="52"/>
        <v>#REF!</v>
      </c>
    </row>
    <row r="207" spans="14:33">
      <c r="N207" s="110"/>
      <c r="O207" s="65"/>
      <c r="P207" s="65"/>
      <c r="Q207" s="65"/>
      <c r="R207" s="65"/>
      <c r="S207" s="12"/>
      <c r="T207" s="12"/>
      <c r="V207" s="11"/>
      <c r="X207" s="74" t="e">
        <f t="shared" ca="1" si="53"/>
        <v>#REF!</v>
      </c>
      <c r="Y207" s="74" t="e">
        <f t="shared" ca="1" si="54"/>
        <v>#REF!</v>
      </c>
      <c r="Z207" s="74" t="e">
        <f t="shared" ca="1" si="48"/>
        <v>#REF!</v>
      </c>
      <c r="AA207" s="74" t="e">
        <f t="shared" ca="1" si="49"/>
        <v>#REF!</v>
      </c>
      <c r="AB207" s="74" t="e">
        <f t="shared" ca="1" si="50"/>
        <v>#REF!</v>
      </c>
      <c r="AC207" s="53" t="e">
        <f t="shared" ca="1" si="51"/>
        <v>#REF!</v>
      </c>
      <c r="AD207" s="74">
        <f t="shared" ca="1" si="55"/>
        <v>0</v>
      </c>
      <c r="AE207" s="74">
        <f t="shared" ca="1" si="57"/>
        <v>0</v>
      </c>
      <c r="AF207" s="53" t="e">
        <f t="shared" ca="1" si="56"/>
        <v>#REF!</v>
      </c>
      <c r="AG207" s="54" t="e">
        <f t="shared" ca="1" si="52"/>
        <v>#REF!</v>
      </c>
    </row>
    <row r="208" spans="14:33">
      <c r="N208" s="110"/>
      <c r="O208" s="65"/>
      <c r="P208" s="65"/>
      <c r="Q208" s="65"/>
      <c r="R208" s="65"/>
      <c r="S208" s="12"/>
      <c r="T208" s="12"/>
      <c r="V208" s="11"/>
      <c r="X208" s="74" t="e">
        <f t="shared" ca="1" si="53"/>
        <v>#REF!</v>
      </c>
      <c r="Y208" s="74" t="e">
        <f t="shared" ca="1" si="54"/>
        <v>#REF!</v>
      </c>
      <c r="Z208" s="74" t="e">
        <f t="shared" ca="1" si="48"/>
        <v>#REF!</v>
      </c>
      <c r="AA208" s="74" t="e">
        <f t="shared" ca="1" si="49"/>
        <v>#REF!</v>
      </c>
      <c r="AB208" s="74" t="e">
        <f t="shared" ca="1" si="50"/>
        <v>#REF!</v>
      </c>
      <c r="AC208" s="53" t="e">
        <f t="shared" ca="1" si="51"/>
        <v>#REF!</v>
      </c>
      <c r="AD208" s="74">
        <f t="shared" ca="1" si="55"/>
        <v>0</v>
      </c>
      <c r="AE208" s="74">
        <f t="shared" ca="1" si="57"/>
        <v>0</v>
      </c>
      <c r="AF208" s="53" t="e">
        <f t="shared" ca="1" si="56"/>
        <v>#REF!</v>
      </c>
      <c r="AG208" s="54" t="e">
        <f t="shared" ca="1" si="52"/>
        <v>#REF!</v>
      </c>
    </row>
    <row r="209" spans="14:33">
      <c r="N209" s="110"/>
      <c r="O209" s="65"/>
      <c r="P209" s="65"/>
      <c r="Q209" s="65"/>
      <c r="R209" s="65"/>
      <c r="S209" s="12"/>
      <c r="T209" s="12"/>
      <c r="V209" s="11"/>
      <c r="X209" s="74" t="e">
        <f t="shared" ca="1" si="53"/>
        <v>#REF!</v>
      </c>
      <c r="Y209" s="74" t="e">
        <f t="shared" ca="1" si="54"/>
        <v>#REF!</v>
      </c>
      <c r="Z209" s="74" t="e">
        <f t="shared" ca="1" si="48"/>
        <v>#REF!</v>
      </c>
      <c r="AA209" s="74" t="e">
        <f t="shared" ca="1" si="49"/>
        <v>#REF!</v>
      </c>
      <c r="AB209" s="74" t="e">
        <f t="shared" ca="1" si="50"/>
        <v>#REF!</v>
      </c>
      <c r="AC209" s="53" t="e">
        <f t="shared" ca="1" si="51"/>
        <v>#REF!</v>
      </c>
      <c r="AD209" s="74">
        <f t="shared" ca="1" si="55"/>
        <v>0</v>
      </c>
      <c r="AE209" s="74">
        <f t="shared" ca="1" si="57"/>
        <v>0</v>
      </c>
      <c r="AF209" s="53" t="e">
        <f t="shared" ca="1" si="56"/>
        <v>#REF!</v>
      </c>
      <c r="AG209" s="54" t="e">
        <f t="shared" ca="1" si="52"/>
        <v>#REF!</v>
      </c>
    </row>
    <row r="210" spans="14:33">
      <c r="N210" s="110"/>
      <c r="O210" s="65"/>
      <c r="P210" s="65"/>
      <c r="Q210" s="65"/>
      <c r="R210" s="65"/>
      <c r="S210" s="12"/>
      <c r="T210" s="12"/>
      <c r="V210" s="11"/>
      <c r="X210" s="74" t="e">
        <f t="shared" ca="1" si="53"/>
        <v>#REF!</v>
      </c>
      <c r="Y210" s="74" t="e">
        <f t="shared" ca="1" si="54"/>
        <v>#REF!</v>
      </c>
      <c r="Z210" s="74" t="e">
        <f t="shared" ca="1" si="48"/>
        <v>#REF!</v>
      </c>
      <c r="AA210" s="74" t="e">
        <f t="shared" ca="1" si="49"/>
        <v>#REF!</v>
      </c>
      <c r="AB210" s="74" t="e">
        <f t="shared" ca="1" si="50"/>
        <v>#REF!</v>
      </c>
      <c r="AC210" s="53" t="e">
        <f t="shared" ca="1" si="51"/>
        <v>#REF!</v>
      </c>
      <c r="AD210" s="74">
        <f t="shared" ca="1" si="55"/>
        <v>0</v>
      </c>
      <c r="AE210" s="74">
        <f t="shared" ca="1" si="57"/>
        <v>0</v>
      </c>
      <c r="AF210" s="53" t="e">
        <f t="shared" ca="1" si="56"/>
        <v>#REF!</v>
      </c>
      <c r="AG210" s="54" t="e">
        <f t="shared" ca="1" si="52"/>
        <v>#REF!</v>
      </c>
    </row>
    <row r="211" spans="14:33">
      <c r="N211" s="110"/>
      <c r="O211" s="65"/>
      <c r="P211" s="65"/>
      <c r="Q211" s="65"/>
      <c r="R211" s="65"/>
      <c r="S211" s="12"/>
      <c r="T211" s="12"/>
      <c r="V211" s="11"/>
      <c r="X211" s="74" t="e">
        <f t="shared" ca="1" si="53"/>
        <v>#REF!</v>
      </c>
      <c r="Y211" s="74" t="e">
        <f t="shared" ca="1" si="54"/>
        <v>#REF!</v>
      </c>
      <c r="Z211" s="74" t="e">
        <f t="shared" ca="1" si="48"/>
        <v>#REF!</v>
      </c>
      <c r="AA211" s="74" t="e">
        <f t="shared" ca="1" si="49"/>
        <v>#REF!</v>
      </c>
      <c r="AB211" s="74" t="e">
        <f t="shared" ca="1" si="50"/>
        <v>#REF!</v>
      </c>
      <c r="AC211" s="53" t="e">
        <f t="shared" ca="1" si="51"/>
        <v>#REF!</v>
      </c>
      <c r="AD211" s="74">
        <f t="shared" ca="1" si="55"/>
        <v>0</v>
      </c>
      <c r="AE211" s="74">
        <f t="shared" ca="1" si="57"/>
        <v>0</v>
      </c>
      <c r="AF211" s="53" t="e">
        <f t="shared" ca="1" si="56"/>
        <v>#REF!</v>
      </c>
      <c r="AG211" s="54" t="e">
        <f t="shared" ca="1" si="52"/>
        <v>#REF!</v>
      </c>
    </row>
    <row r="212" spans="14:33">
      <c r="N212" s="110"/>
      <c r="O212" s="65"/>
      <c r="P212" s="65"/>
      <c r="Q212" s="65"/>
      <c r="R212" s="65"/>
      <c r="S212" s="12"/>
      <c r="T212" s="12"/>
      <c r="V212" s="11"/>
      <c r="X212" s="74" t="e">
        <f t="shared" ca="1" si="53"/>
        <v>#REF!</v>
      </c>
      <c r="Y212" s="74" t="e">
        <f t="shared" ca="1" si="54"/>
        <v>#REF!</v>
      </c>
      <c r="Z212" s="74" t="e">
        <f t="shared" ca="1" si="48"/>
        <v>#REF!</v>
      </c>
      <c r="AA212" s="74" t="e">
        <f t="shared" ca="1" si="49"/>
        <v>#REF!</v>
      </c>
      <c r="AB212" s="74" t="e">
        <f t="shared" ca="1" si="50"/>
        <v>#REF!</v>
      </c>
      <c r="AC212" s="53" t="e">
        <f t="shared" ca="1" si="51"/>
        <v>#REF!</v>
      </c>
      <c r="AD212" s="74">
        <f t="shared" ca="1" si="55"/>
        <v>0</v>
      </c>
      <c r="AE212" s="74">
        <f t="shared" ca="1" si="57"/>
        <v>0</v>
      </c>
      <c r="AF212" s="53" t="e">
        <f t="shared" ca="1" si="56"/>
        <v>#REF!</v>
      </c>
      <c r="AG212" s="54" t="e">
        <f t="shared" ca="1" si="52"/>
        <v>#REF!</v>
      </c>
    </row>
    <row r="213" spans="14:33">
      <c r="N213" s="110"/>
      <c r="O213" s="65"/>
      <c r="P213" s="65"/>
      <c r="Q213" s="65"/>
      <c r="R213" s="65"/>
      <c r="S213" s="12"/>
      <c r="T213" s="12"/>
      <c r="V213" s="11"/>
      <c r="X213" s="74" t="e">
        <f t="shared" ca="1" si="53"/>
        <v>#REF!</v>
      </c>
      <c r="Y213" s="74" t="e">
        <f t="shared" ca="1" si="54"/>
        <v>#REF!</v>
      </c>
      <c r="Z213" s="74" t="e">
        <f t="shared" ca="1" si="48"/>
        <v>#REF!</v>
      </c>
      <c r="AA213" s="74" t="e">
        <f t="shared" ca="1" si="49"/>
        <v>#REF!</v>
      </c>
      <c r="AB213" s="74" t="e">
        <f t="shared" ca="1" si="50"/>
        <v>#REF!</v>
      </c>
      <c r="AC213" s="53" t="e">
        <f t="shared" ca="1" si="51"/>
        <v>#REF!</v>
      </c>
      <c r="AD213" s="74">
        <f t="shared" ca="1" si="55"/>
        <v>0</v>
      </c>
      <c r="AE213" s="74">
        <f t="shared" ca="1" si="57"/>
        <v>0</v>
      </c>
      <c r="AF213" s="53" t="e">
        <f t="shared" ca="1" si="56"/>
        <v>#REF!</v>
      </c>
      <c r="AG213" s="54" t="e">
        <f t="shared" ca="1" si="52"/>
        <v>#REF!</v>
      </c>
    </row>
    <row r="214" spans="14:33">
      <c r="N214" s="110"/>
      <c r="O214" s="65"/>
      <c r="P214" s="65"/>
      <c r="Q214" s="65"/>
      <c r="R214" s="65"/>
      <c r="S214" s="12"/>
      <c r="T214" s="12"/>
      <c r="V214" s="11"/>
      <c r="X214" s="74" t="e">
        <f t="shared" ca="1" si="53"/>
        <v>#REF!</v>
      </c>
      <c r="Y214" s="74" t="e">
        <f t="shared" ca="1" si="54"/>
        <v>#REF!</v>
      </c>
      <c r="Z214" s="74" t="e">
        <f t="shared" ca="1" si="48"/>
        <v>#REF!</v>
      </c>
      <c r="AA214" s="74" t="e">
        <f t="shared" ca="1" si="49"/>
        <v>#REF!</v>
      </c>
      <c r="AB214" s="74" t="e">
        <f t="shared" ca="1" si="50"/>
        <v>#REF!</v>
      </c>
      <c r="AC214" s="53" t="e">
        <f t="shared" ca="1" si="51"/>
        <v>#REF!</v>
      </c>
      <c r="AD214" s="74">
        <f t="shared" ca="1" si="55"/>
        <v>0</v>
      </c>
      <c r="AE214" s="74">
        <f t="shared" ca="1" si="57"/>
        <v>0</v>
      </c>
      <c r="AF214" s="53" t="e">
        <f t="shared" ca="1" si="56"/>
        <v>#REF!</v>
      </c>
      <c r="AG214" s="54" t="e">
        <f t="shared" ca="1" si="52"/>
        <v>#REF!</v>
      </c>
    </row>
    <row r="215" spans="14:33">
      <c r="N215" s="110"/>
      <c r="O215" s="65"/>
      <c r="P215" s="65"/>
      <c r="Q215" s="65"/>
      <c r="R215" s="65"/>
      <c r="S215" s="12"/>
      <c r="T215" s="12"/>
      <c r="V215" s="11"/>
      <c r="X215" s="74" t="e">
        <f t="shared" ca="1" si="53"/>
        <v>#REF!</v>
      </c>
      <c r="Y215" s="74" t="e">
        <f t="shared" ca="1" si="54"/>
        <v>#REF!</v>
      </c>
      <c r="Z215" s="74" t="e">
        <f t="shared" ca="1" si="48"/>
        <v>#REF!</v>
      </c>
      <c r="AA215" s="74" t="e">
        <f t="shared" ca="1" si="49"/>
        <v>#REF!</v>
      </c>
      <c r="AB215" s="74" t="e">
        <f t="shared" ca="1" si="50"/>
        <v>#REF!</v>
      </c>
      <c r="AC215" s="53" t="e">
        <f t="shared" ca="1" si="51"/>
        <v>#REF!</v>
      </c>
      <c r="AD215" s="74">
        <f t="shared" ca="1" si="55"/>
        <v>0</v>
      </c>
      <c r="AE215" s="74">
        <f t="shared" ca="1" si="57"/>
        <v>0</v>
      </c>
      <c r="AF215" s="53" t="e">
        <f t="shared" ca="1" si="56"/>
        <v>#REF!</v>
      </c>
      <c r="AG215" s="54" t="e">
        <f t="shared" ca="1" si="52"/>
        <v>#REF!</v>
      </c>
    </row>
    <row r="216" spans="14:33">
      <c r="N216" s="110"/>
      <c r="O216" s="65"/>
      <c r="P216" s="65"/>
      <c r="Q216" s="65"/>
      <c r="R216" s="65"/>
      <c r="S216" s="12"/>
      <c r="T216" s="12"/>
      <c r="V216" s="11"/>
      <c r="X216" s="74" t="e">
        <f t="shared" ca="1" si="53"/>
        <v>#REF!</v>
      </c>
      <c r="Y216" s="74" t="e">
        <f t="shared" ca="1" si="54"/>
        <v>#REF!</v>
      </c>
      <c r="Z216" s="74" t="e">
        <f t="shared" ca="1" si="48"/>
        <v>#REF!</v>
      </c>
      <c r="AA216" s="74" t="e">
        <f t="shared" ca="1" si="49"/>
        <v>#REF!</v>
      </c>
      <c r="AB216" s="74" t="e">
        <f t="shared" ca="1" si="50"/>
        <v>#REF!</v>
      </c>
      <c r="AC216" s="53" t="e">
        <f t="shared" ca="1" si="51"/>
        <v>#REF!</v>
      </c>
      <c r="AD216" s="74">
        <f t="shared" ca="1" si="55"/>
        <v>0</v>
      </c>
      <c r="AE216" s="74">
        <f t="shared" ca="1" si="57"/>
        <v>0</v>
      </c>
      <c r="AF216" s="53" t="e">
        <f t="shared" ca="1" si="56"/>
        <v>#REF!</v>
      </c>
      <c r="AG216" s="54" t="e">
        <f t="shared" ca="1" si="52"/>
        <v>#REF!</v>
      </c>
    </row>
    <row r="217" spans="14:33">
      <c r="N217" s="110"/>
      <c r="O217" s="65"/>
      <c r="P217" s="65"/>
      <c r="Q217" s="65"/>
      <c r="R217" s="65"/>
      <c r="S217" s="12"/>
      <c r="T217" s="12"/>
      <c r="V217" s="11"/>
      <c r="X217" s="74" t="e">
        <f t="shared" ca="1" si="53"/>
        <v>#REF!</v>
      </c>
      <c r="Y217" s="74" t="e">
        <f t="shared" ca="1" si="54"/>
        <v>#REF!</v>
      </c>
      <c r="Z217" s="74" t="e">
        <f t="shared" ca="1" si="48"/>
        <v>#REF!</v>
      </c>
      <c r="AA217" s="74" t="e">
        <f t="shared" ca="1" si="49"/>
        <v>#REF!</v>
      </c>
      <c r="AB217" s="74" t="e">
        <f t="shared" ca="1" si="50"/>
        <v>#REF!</v>
      </c>
      <c r="AC217" s="53" t="e">
        <f t="shared" ca="1" si="51"/>
        <v>#REF!</v>
      </c>
      <c r="AD217" s="74">
        <f t="shared" ca="1" si="55"/>
        <v>0</v>
      </c>
      <c r="AE217" s="74">
        <f t="shared" ca="1" si="57"/>
        <v>0</v>
      </c>
      <c r="AF217" s="53" t="e">
        <f t="shared" ca="1" si="56"/>
        <v>#REF!</v>
      </c>
      <c r="AG217" s="54" t="e">
        <f t="shared" ca="1" si="52"/>
        <v>#REF!</v>
      </c>
    </row>
    <row r="218" spans="14:33">
      <c r="N218" s="110"/>
      <c r="O218" s="65"/>
      <c r="P218" s="65"/>
      <c r="Q218" s="65"/>
      <c r="R218" s="65"/>
      <c r="S218" s="12"/>
      <c r="T218" s="12"/>
      <c r="V218" s="11"/>
      <c r="X218" s="74" t="e">
        <f t="shared" ca="1" si="53"/>
        <v>#REF!</v>
      </c>
      <c r="Y218" s="74" t="e">
        <f t="shared" ca="1" si="54"/>
        <v>#REF!</v>
      </c>
      <c r="Z218" s="74" t="e">
        <f t="shared" ca="1" si="48"/>
        <v>#REF!</v>
      </c>
      <c r="AA218" s="74" t="e">
        <f t="shared" ca="1" si="49"/>
        <v>#REF!</v>
      </c>
      <c r="AB218" s="74" t="e">
        <f t="shared" ca="1" si="50"/>
        <v>#REF!</v>
      </c>
      <c r="AC218" s="53" t="e">
        <f t="shared" ca="1" si="51"/>
        <v>#REF!</v>
      </c>
      <c r="AD218" s="74">
        <f t="shared" ca="1" si="55"/>
        <v>0</v>
      </c>
      <c r="AE218" s="74">
        <f t="shared" ca="1" si="57"/>
        <v>0</v>
      </c>
      <c r="AF218" s="53" t="e">
        <f t="shared" ca="1" si="56"/>
        <v>#REF!</v>
      </c>
      <c r="AG218" s="54" t="e">
        <f t="shared" ca="1" si="52"/>
        <v>#REF!</v>
      </c>
    </row>
    <row r="219" spans="14:33">
      <c r="N219" s="110"/>
      <c r="O219" s="65"/>
      <c r="P219" s="65"/>
      <c r="Q219" s="65"/>
      <c r="R219" s="65"/>
      <c r="S219" s="12"/>
      <c r="T219" s="12"/>
      <c r="V219" s="11"/>
      <c r="X219" s="74" t="e">
        <f t="shared" ca="1" si="53"/>
        <v>#REF!</v>
      </c>
      <c r="Y219" s="74" t="e">
        <f t="shared" ca="1" si="54"/>
        <v>#REF!</v>
      </c>
      <c r="Z219" s="74" t="e">
        <f t="shared" ca="1" si="48"/>
        <v>#REF!</v>
      </c>
      <c r="AA219" s="74" t="e">
        <f t="shared" ca="1" si="49"/>
        <v>#REF!</v>
      </c>
      <c r="AB219" s="74" t="e">
        <f t="shared" ca="1" si="50"/>
        <v>#REF!</v>
      </c>
      <c r="AC219" s="53" t="e">
        <f t="shared" ca="1" si="51"/>
        <v>#REF!</v>
      </c>
      <c r="AD219" s="74">
        <f t="shared" ca="1" si="55"/>
        <v>0</v>
      </c>
      <c r="AE219" s="74">
        <f t="shared" ca="1" si="57"/>
        <v>0</v>
      </c>
      <c r="AF219" s="53" t="e">
        <f t="shared" ca="1" si="56"/>
        <v>#REF!</v>
      </c>
      <c r="AG219" s="54" t="e">
        <f t="shared" ca="1" si="52"/>
        <v>#REF!</v>
      </c>
    </row>
    <row r="220" spans="14:33">
      <c r="N220" s="110"/>
      <c r="O220" s="65"/>
      <c r="P220" s="65"/>
      <c r="Q220" s="65"/>
      <c r="R220" s="65"/>
      <c r="S220" s="12"/>
      <c r="T220" s="12"/>
      <c r="V220" s="11"/>
      <c r="X220" s="74" t="e">
        <f t="shared" ca="1" si="53"/>
        <v>#REF!</v>
      </c>
      <c r="Y220" s="74" t="e">
        <f t="shared" ca="1" si="54"/>
        <v>#REF!</v>
      </c>
      <c r="Z220" s="74" t="e">
        <f t="shared" ca="1" si="48"/>
        <v>#REF!</v>
      </c>
      <c r="AA220" s="74" t="e">
        <f t="shared" ca="1" si="49"/>
        <v>#REF!</v>
      </c>
      <c r="AB220" s="74" t="e">
        <f t="shared" ca="1" si="50"/>
        <v>#REF!</v>
      </c>
      <c r="AC220" s="53" t="e">
        <f t="shared" ca="1" si="51"/>
        <v>#REF!</v>
      </c>
      <c r="AD220" s="74">
        <f t="shared" ca="1" si="55"/>
        <v>0</v>
      </c>
      <c r="AE220" s="74">
        <f t="shared" ca="1" si="57"/>
        <v>0</v>
      </c>
      <c r="AF220" s="53" t="e">
        <f t="shared" ca="1" si="56"/>
        <v>#REF!</v>
      </c>
      <c r="AG220" s="54" t="e">
        <f t="shared" ca="1" si="52"/>
        <v>#REF!</v>
      </c>
    </row>
    <row r="221" spans="14:33">
      <c r="N221" s="110"/>
      <c r="O221" s="65"/>
      <c r="P221" s="65"/>
      <c r="Q221" s="65"/>
      <c r="R221" s="65"/>
      <c r="S221" s="12"/>
      <c r="T221" s="12"/>
      <c r="V221" s="11"/>
      <c r="X221" s="74" t="e">
        <f t="shared" ca="1" si="53"/>
        <v>#REF!</v>
      </c>
      <c r="Y221" s="74" t="e">
        <f t="shared" ca="1" si="54"/>
        <v>#REF!</v>
      </c>
      <c r="Z221" s="74" t="e">
        <f t="shared" ca="1" si="48"/>
        <v>#REF!</v>
      </c>
      <c r="AA221" s="74" t="e">
        <f t="shared" ca="1" si="49"/>
        <v>#REF!</v>
      </c>
      <c r="AB221" s="74" t="e">
        <f t="shared" ca="1" si="50"/>
        <v>#REF!</v>
      </c>
      <c r="AC221" s="53" t="e">
        <f t="shared" ca="1" si="51"/>
        <v>#REF!</v>
      </c>
      <c r="AD221" s="74">
        <f t="shared" ca="1" si="55"/>
        <v>0</v>
      </c>
      <c r="AE221" s="74">
        <f t="shared" ca="1" si="57"/>
        <v>0</v>
      </c>
      <c r="AF221" s="53" t="e">
        <f t="shared" ca="1" si="56"/>
        <v>#REF!</v>
      </c>
      <c r="AG221" s="54" t="e">
        <f t="shared" ca="1" si="52"/>
        <v>#REF!</v>
      </c>
    </row>
    <row r="222" spans="14:33">
      <c r="N222" s="110"/>
      <c r="O222" s="65"/>
      <c r="P222" s="65"/>
      <c r="Q222" s="65"/>
      <c r="R222" s="65"/>
      <c r="S222" s="12"/>
      <c r="T222" s="12"/>
      <c r="V222" s="11"/>
      <c r="X222" s="74" t="e">
        <f t="shared" ca="1" si="53"/>
        <v>#REF!</v>
      </c>
      <c r="Y222" s="74" t="e">
        <f t="shared" ca="1" si="54"/>
        <v>#REF!</v>
      </c>
      <c r="Z222" s="74" t="e">
        <f t="shared" ca="1" si="48"/>
        <v>#REF!</v>
      </c>
      <c r="AA222" s="74" t="e">
        <f t="shared" ca="1" si="49"/>
        <v>#REF!</v>
      </c>
      <c r="AB222" s="74" t="e">
        <f t="shared" ca="1" si="50"/>
        <v>#REF!</v>
      </c>
      <c r="AC222" s="53" t="e">
        <f t="shared" ca="1" si="51"/>
        <v>#REF!</v>
      </c>
      <c r="AD222" s="74">
        <f t="shared" ca="1" si="55"/>
        <v>0</v>
      </c>
      <c r="AE222" s="74">
        <f t="shared" ca="1" si="57"/>
        <v>0</v>
      </c>
      <c r="AF222" s="53" t="e">
        <f t="shared" ca="1" si="56"/>
        <v>#REF!</v>
      </c>
      <c r="AG222" s="54" t="e">
        <f t="shared" ca="1" si="52"/>
        <v>#REF!</v>
      </c>
    </row>
    <row r="223" spans="14:33">
      <c r="N223" s="110"/>
      <c r="O223" s="65"/>
      <c r="P223" s="65"/>
      <c r="Q223" s="65"/>
      <c r="R223" s="65"/>
      <c r="S223" s="12"/>
      <c r="T223" s="12"/>
      <c r="V223" s="11"/>
      <c r="X223" s="74" t="e">
        <f t="shared" ca="1" si="53"/>
        <v>#REF!</v>
      </c>
      <c r="Y223" s="74" t="e">
        <f t="shared" ca="1" si="54"/>
        <v>#REF!</v>
      </c>
      <c r="Z223" s="74" t="e">
        <f t="shared" ca="1" si="48"/>
        <v>#REF!</v>
      </c>
      <c r="AA223" s="74" t="e">
        <f t="shared" ca="1" si="49"/>
        <v>#REF!</v>
      </c>
      <c r="AB223" s="74" t="e">
        <f t="shared" ca="1" si="50"/>
        <v>#REF!</v>
      </c>
      <c r="AC223" s="53" t="e">
        <f t="shared" ca="1" si="51"/>
        <v>#REF!</v>
      </c>
      <c r="AD223" s="74">
        <f t="shared" ca="1" si="55"/>
        <v>0</v>
      </c>
      <c r="AE223" s="74">
        <f t="shared" ca="1" si="57"/>
        <v>0</v>
      </c>
      <c r="AF223" s="53" t="e">
        <f t="shared" ca="1" si="56"/>
        <v>#REF!</v>
      </c>
      <c r="AG223" s="54" t="e">
        <f t="shared" ca="1" si="52"/>
        <v>#REF!</v>
      </c>
    </row>
    <row r="224" spans="14:33">
      <c r="N224" s="110"/>
      <c r="O224" s="65"/>
      <c r="P224" s="65"/>
      <c r="Q224" s="65"/>
      <c r="R224" s="65"/>
      <c r="S224" s="12"/>
      <c r="T224" s="12"/>
      <c r="V224" s="11"/>
      <c r="X224" s="74" t="e">
        <f t="shared" ca="1" si="53"/>
        <v>#REF!</v>
      </c>
      <c r="Y224" s="74" t="e">
        <f t="shared" ca="1" si="54"/>
        <v>#REF!</v>
      </c>
      <c r="Z224" s="74" t="e">
        <f t="shared" ca="1" si="48"/>
        <v>#REF!</v>
      </c>
      <c r="AA224" s="74" t="e">
        <f t="shared" ca="1" si="49"/>
        <v>#REF!</v>
      </c>
      <c r="AB224" s="74" t="e">
        <f t="shared" ca="1" si="50"/>
        <v>#REF!</v>
      </c>
      <c r="AC224" s="53" t="e">
        <f t="shared" ca="1" si="51"/>
        <v>#REF!</v>
      </c>
      <c r="AD224" s="74">
        <f t="shared" ca="1" si="55"/>
        <v>0</v>
      </c>
      <c r="AE224" s="74">
        <f t="shared" ca="1" si="57"/>
        <v>0</v>
      </c>
      <c r="AF224" s="53" t="e">
        <f t="shared" ca="1" si="56"/>
        <v>#REF!</v>
      </c>
      <c r="AG224" s="54" t="e">
        <f t="shared" ca="1" si="52"/>
        <v>#REF!</v>
      </c>
    </row>
    <row r="225" spans="14:33">
      <c r="N225" s="110"/>
      <c r="O225" s="65"/>
      <c r="P225" s="65"/>
      <c r="Q225" s="65"/>
      <c r="R225" s="65"/>
      <c r="S225" s="12"/>
      <c r="T225" s="12"/>
      <c r="X225" s="74" t="e">
        <f t="shared" ca="1" si="53"/>
        <v>#REF!</v>
      </c>
      <c r="Y225" s="74" t="e">
        <f t="shared" ca="1" si="54"/>
        <v>#REF!</v>
      </c>
      <c r="Z225" s="74" t="e">
        <f t="shared" ca="1" si="48"/>
        <v>#REF!</v>
      </c>
      <c r="AA225" s="74" t="e">
        <f t="shared" ca="1" si="49"/>
        <v>#REF!</v>
      </c>
      <c r="AB225" s="74" t="e">
        <f t="shared" ca="1" si="50"/>
        <v>#REF!</v>
      </c>
      <c r="AC225" s="53" t="e">
        <f t="shared" ca="1" si="51"/>
        <v>#REF!</v>
      </c>
      <c r="AD225" s="74">
        <f t="shared" ca="1" si="55"/>
        <v>0</v>
      </c>
      <c r="AE225" s="74">
        <f t="shared" ca="1" si="57"/>
        <v>0</v>
      </c>
      <c r="AF225" s="53" t="e">
        <f t="shared" ca="1" si="56"/>
        <v>#REF!</v>
      </c>
      <c r="AG225" s="54" t="e">
        <f t="shared" ca="1" si="52"/>
        <v>#REF!</v>
      </c>
    </row>
    <row r="226" spans="14:33">
      <c r="N226" s="110"/>
      <c r="O226" s="65"/>
      <c r="P226" s="65"/>
      <c r="Q226" s="65"/>
      <c r="R226" s="65"/>
      <c r="S226" s="12"/>
      <c r="T226" s="12"/>
      <c r="X226" s="74" t="e">
        <f t="shared" ca="1" si="53"/>
        <v>#REF!</v>
      </c>
      <c r="Y226" s="74" t="e">
        <f t="shared" ca="1" si="54"/>
        <v>#REF!</v>
      </c>
      <c r="Z226" s="74" t="e">
        <f t="shared" ca="1" si="48"/>
        <v>#REF!</v>
      </c>
      <c r="AA226" s="74" t="e">
        <f t="shared" ca="1" si="49"/>
        <v>#REF!</v>
      </c>
      <c r="AB226" s="74" t="e">
        <f t="shared" ca="1" si="50"/>
        <v>#REF!</v>
      </c>
      <c r="AC226" s="53" t="e">
        <f t="shared" ca="1" si="51"/>
        <v>#REF!</v>
      </c>
      <c r="AD226" s="74">
        <f t="shared" ca="1" si="55"/>
        <v>0</v>
      </c>
      <c r="AE226" s="74">
        <f t="shared" ca="1" si="57"/>
        <v>0</v>
      </c>
      <c r="AF226" s="53" t="e">
        <f t="shared" ca="1" si="56"/>
        <v>#REF!</v>
      </c>
      <c r="AG226" s="54" t="e">
        <f t="shared" ca="1" si="52"/>
        <v>#REF!</v>
      </c>
    </row>
    <row r="227" spans="14:33">
      <c r="N227" s="110"/>
      <c r="O227" s="65"/>
      <c r="P227" s="65"/>
      <c r="Q227" s="65"/>
      <c r="R227" s="65"/>
      <c r="S227" s="12"/>
      <c r="T227" s="12"/>
      <c r="X227" s="74" t="e">
        <f t="shared" ca="1" si="53"/>
        <v>#REF!</v>
      </c>
      <c r="Y227" s="74" t="e">
        <f t="shared" ca="1" si="54"/>
        <v>#REF!</v>
      </c>
      <c r="Z227" s="74" t="e">
        <f t="shared" ca="1" si="48"/>
        <v>#REF!</v>
      </c>
      <c r="AA227" s="74" t="e">
        <f t="shared" ca="1" si="49"/>
        <v>#REF!</v>
      </c>
      <c r="AB227" s="74" t="e">
        <f t="shared" ca="1" si="50"/>
        <v>#REF!</v>
      </c>
      <c r="AC227" s="53" t="e">
        <f t="shared" ca="1" si="51"/>
        <v>#REF!</v>
      </c>
      <c r="AD227" s="74">
        <f t="shared" ca="1" si="55"/>
        <v>0</v>
      </c>
      <c r="AE227" s="74">
        <f t="shared" ca="1" si="57"/>
        <v>0</v>
      </c>
      <c r="AF227" s="53" t="e">
        <f t="shared" ca="1" si="56"/>
        <v>#REF!</v>
      </c>
      <c r="AG227" s="54" t="e">
        <f t="shared" ca="1" si="52"/>
        <v>#REF!</v>
      </c>
    </row>
    <row r="228" spans="14:33">
      <c r="N228" s="110"/>
      <c r="O228" s="65"/>
      <c r="P228" s="65"/>
      <c r="Q228" s="65"/>
      <c r="R228" s="65"/>
      <c r="S228" s="12"/>
      <c r="T228" s="12"/>
      <c r="X228" s="74" t="e">
        <f t="shared" ca="1" si="53"/>
        <v>#REF!</v>
      </c>
      <c r="Y228" s="74" t="e">
        <f t="shared" ca="1" si="54"/>
        <v>#REF!</v>
      </c>
      <c r="Z228" s="74" t="e">
        <f t="shared" ca="1" si="48"/>
        <v>#REF!</v>
      </c>
      <c r="AA228" s="74" t="e">
        <f t="shared" ca="1" si="49"/>
        <v>#REF!</v>
      </c>
      <c r="AB228" s="74" t="e">
        <f t="shared" ca="1" si="50"/>
        <v>#REF!</v>
      </c>
      <c r="AC228" s="53" t="e">
        <f t="shared" ca="1" si="51"/>
        <v>#REF!</v>
      </c>
      <c r="AD228" s="74">
        <f t="shared" ca="1" si="55"/>
        <v>0</v>
      </c>
      <c r="AE228" s="74">
        <f t="shared" ca="1" si="57"/>
        <v>0</v>
      </c>
      <c r="AF228" s="53" t="e">
        <f t="shared" ca="1" si="56"/>
        <v>#REF!</v>
      </c>
      <c r="AG228" s="54" t="e">
        <f t="shared" ca="1" si="52"/>
        <v>#REF!</v>
      </c>
    </row>
    <row r="229" spans="14:33">
      <c r="N229" s="110"/>
      <c r="O229" s="65"/>
      <c r="P229" s="65"/>
      <c r="Q229" s="65"/>
      <c r="R229" s="65"/>
      <c r="S229" s="12"/>
      <c r="T229" s="12"/>
      <c r="X229" s="74" t="e">
        <f t="shared" ca="1" si="53"/>
        <v>#REF!</v>
      </c>
      <c r="Y229" s="74" t="e">
        <f t="shared" ca="1" si="54"/>
        <v>#REF!</v>
      </c>
      <c r="Z229" s="74" t="e">
        <f t="shared" ca="1" si="48"/>
        <v>#REF!</v>
      </c>
      <c r="AA229" s="74" t="e">
        <f t="shared" ca="1" si="49"/>
        <v>#REF!</v>
      </c>
      <c r="AB229" s="74" t="e">
        <f t="shared" ca="1" si="50"/>
        <v>#REF!</v>
      </c>
      <c r="AC229" s="53" t="e">
        <f t="shared" ca="1" si="51"/>
        <v>#REF!</v>
      </c>
      <c r="AD229" s="74">
        <f t="shared" ca="1" si="55"/>
        <v>0</v>
      </c>
      <c r="AE229" s="74">
        <f t="shared" ca="1" si="57"/>
        <v>0</v>
      </c>
      <c r="AF229" s="53" t="e">
        <f t="shared" ca="1" si="56"/>
        <v>#REF!</v>
      </c>
      <c r="AG229" s="54" t="e">
        <f t="shared" ca="1" si="52"/>
        <v>#REF!</v>
      </c>
    </row>
    <row r="230" spans="14:33">
      <c r="N230" s="110"/>
      <c r="O230" s="65"/>
      <c r="P230" s="65"/>
      <c r="Q230" s="65"/>
      <c r="R230" s="65"/>
      <c r="S230" s="12"/>
      <c r="T230" s="12"/>
      <c r="X230" s="74" t="e">
        <f t="shared" ca="1" si="53"/>
        <v>#REF!</v>
      </c>
      <c r="Y230" s="74" t="e">
        <f t="shared" ca="1" si="54"/>
        <v>#REF!</v>
      </c>
      <c r="Z230" s="74" t="e">
        <f t="shared" ca="1" si="48"/>
        <v>#REF!</v>
      </c>
      <c r="AA230" s="74" t="e">
        <f t="shared" ca="1" si="49"/>
        <v>#REF!</v>
      </c>
      <c r="AB230" s="74" t="e">
        <f t="shared" ca="1" si="50"/>
        <v>#REF!</v>
      </c>
      <c r="AC230" s="53" t="e">
        <f t="shared" ca="1" si="51"/>
        <v>#REF!</v>
      </c>
      <c r="AD230" s="74">
        <f t="shared" ca="1" si="55"/>
        <v>0</v>
      </c>
      <c r="AE230" s="74">
        <f t="shared" ca="1" si="57"/>
        <v>0</v>
      </c>
      <c r="AF230" s="53" t="e">
        <f t="shared" ca="1" si="56"/>
        <v>#REF!</v>
      </c>
      <c r="AG230" s="54" t="e">
        <f t="shared" ca="1" si="52"/>
        <v>#REF!</v>
      </c>
    </row>
    <row r="231" spans="14:33">
      <c r="N231" s="110"/>
      <c r="O231" s="65"/>
      <c r="P231" s="65"/>
      <c r="Q231" s="65"/>
      <c r="R231" s="65"/>
      <c r="S231" s="12"/>
      <c r="T231" s="12"/>
      <c r="X231" s="74" t="e">
        <f t="shared" ca="1" si="53"/>
        <v>#REF!</v>
      </c>
      <c r="Y231" s="74" t="e">
        <f t="shared" ca="1" si="54"/>
        <v>#REF!</v>
      </c>
      <c r="Z231" s="74" t="e">
        <f t="shared" ca="1" si="48"/>
        <v>#REF!</v>
      </c>
      <c r="AA231" s="74" t="e">
        <f t="shared" ca="1" si="49"/>
        <v>#REF!</v>
      </c>
      <c r="AB231" s="74" t="e">
        <f t="shared" ca="1" si="50"/>
        <v>#REF!</v>
      </c>
      <c r="AC231" s="53" t="e">
        <f t="shared" ca="1" si="51"/>
        <v>#REF!</v>
      </c>
      <c r="AD231" s="74">
        <f t="shared" ca="1" si="55"/>
        <v>0</v>
      </c>
      <c r="AE231" s="74">
        <f t="shared" ca="1" si="57"/>
        <v>0</v>
      </c>
      <c r="AF231" s="53" t="e">
        <f t="shared" ca="1" si="56"/>
        <v>#REF!</v>
      </c>
      <c r="AG231" s="54" t="e">
        <f t="shared" ca="1" si="52"/>
        <v>#REF!</v>
      </c>
    </row>
    <row r="232" spans="14:33">
      <c r="N232" s="110"/>
      <c r="O232" s="65"/>
      <c r="P232" s="65"/>
      <c r="Q232" s="65"/>
      <c r="R232" s="65"/>
      <c r="S232" s="12"/>
      <c r="T232" s="12"/>
      <c r="X232" s="74" t="e">
        <f t="shared" ca="1" si="53"/>
        <v>#REF!</v>
      </c>
      <c r="Y232" s="74" t="e">
        <f t="shared" ca="1" si="54"/>
        <v>#REF!</v>
      </c>
      <c r="Z232" s="74" t="e">
        <f t="shared" ca="1" si="48"/>
        <v>#REF!</v>
      </c>
      <c r="AA232" s="74" t="e">
        <f t="shared" ca="1" si="49"/>
        <v>#REF!</v>
      </c>
      <c r="AB232" s="74" t="e">
        <f t="shared" ca="1" si="50"/>
        <v>#REF!</v>
      </c>
      <c r="AC232" s="53" t="e">
        <f t="shared" ca="1" si="51"/>
        <v>#REF!</v>
      </c>
      <c r="AD232" s="74">
        <f t="shared" ca="1" si="55"/>
        <v>0</v>
      </c>
      <c r="AE232" s="74">
        <f t="shared" ca="1" si="57"/>
        <v>0</v>
      </c>
      <c r="AF232" s="53" t="e">
        <f t="shared" ca="1" si="56"/>
        <v>#REF!</v>
      </c>
      <c r="AG232" s="54" t="e">
        <f t="shared" ca="1" si="52"/>
        <v>#REF!</v>
      </c>
    </row>
    <row r="233" spans="14:33">
      <c r="N233" s="110"/>
      <c r="O233" s="65"/>
      <c r="P233" s="65"/>
      <c r="Q233" s="65"/>
      <c r="R233" s="65"/>
      <c r="S233" s="12"/>
      <c r="T233" s="12"/>
      <c r="X233" s="74" t="e">
        <f t="shared" ca="1" si="53"/>
        <v>#REF!</v>
      </c>
      <c r="Y233" s="74" t="e">
        <f t="shared" ca="1" si="54"/>
        <v>#REF!</v>
      </c>
      <c r="Z233" s="74" t="e">
        <f t="shared" ca="1" si="48"/>
        <v>#REF!</v>
      </c>
      <c r="AA233" s="74" t="e">
        <f t="shared" ca="1" si="49"/>
        <v>#REF!</v>
      </c>
      <c r="AB233" s="74" t="e">
        <f t="shared" ca="1" si="50"/>
        <v>#REF!</v>
      </c>
      <c r="AC233" s="53" t="e">
        <f t="shared" ca="1" si="51"/>
        <v>#REF!</v>
      </c>
      <c r="AD233" s="74">
        <f t="shared" ca="1" si="55"/>
        <v>0</v>
      </c>
      <c r="AE233" s="74">
        <f t="shared" ca="1" si="57"/>
        <v>0</v>
      </c>
      <c r="AF233" s="53" t="e">
        <f t="shared" ca="1" si="56"/>
        <v>#REF!</v>
      </c>
      <c r="AG233" s="54" t="e">
        <f t="shared" ca="1" si="52"/>
        <v>#REF!</v>
      </c>
    </row>
    <row r="234" spans="14:33">
      <c r="N234" s="110"/>
      <c r="O234" s="65"/>
      <c r="P234" s="65"/>
      <c r="Q234" s="65"/>
      <c r="R234" s="65"/>
      <c r="S234" s="12"/>
      <c r="T234" s="12"/>
      <c r="X234" s="74" t="e">
        <f t="shared" ca="1" si="53"/>
        <v>#REF!</v>
      </c>
      <c r="Y234" s="74" t="e">
        <f t="shared" ca="1" si="54"/>
        <v>#REF!</v>
      </c>
      <c r="Z234" s="74" t="e">
        <f t="shared" ca="1" si="48"/>
        <v>#REF!</v>
      </c>
      <c r="AA234" s="74" t="e">
        <f t="shared" ca="1" si="49"/>
        <v>#REF!</v>
      </c>
      <c r="AB234" s="74" t="e">
        <f t="shared" ca="1" si="50"/>
        <v>#REF!</v>
      </c>
      <c r="AC234" s="53" t="e">
        <f t="shared" ca="1" si="51"/>
        <v>#REF!</v>
      </c>
      <c r="AD234" s="74">
        <f t="shared" ca="1" si="55"/>
        <v>0</v>
      </c>
      <c r="AE234" s="74">
        <f t="shared" ca="1" si="57"/>
        <v>0</v>
      </c>
      <c r="AF234" s="53" t="e">
        <f t="shared" ca="1" si="56"/>
        <v>#REF!</v>
      </c>
      <c r="AG234" s="54" t="e">
        <f t="shared" ca="1" si="52"/>
        <v>#REF!</v>
      </c>
    </row>
    <row r="235" spans="14:33">
      <c r="N235" s="110"/>
      <c r="O235" s="65"/>
      <c r="P235" s="65"/>
      <c r="Q235" s="65"/>
      <c r="R235" s="65"/>
      <c r="S235" s="12"/>
      <c r="T235" s="12"/>
      <c r="X235" s="74" t="e">
        <f t="shared" ca="1" si="53"/>
        <v>#REF!</v>
      </c>
      <c r="Y235" s="74" t="e">
        <f t="shared" ca="1" si="54"/>
        <v>#REF!</v>
      </c>
      <c r="Z235" s="74" t="e">
        <f t="shared" ca="1" si="48"/>
        <v>#REF!</v>
      </c>
      <c r="AA235" s="74" t="e">
        <f t="shared" ca="1" si="49"/>
        <v>#REF!</v>
      </c>
      <c r="AB235" s="74" t="e">
        <f t="shared" ca="1" si="50"/>
        <v>#REF!</v>
      </c>
      <c r="AC235" s="53" t="e">
        <f t="shared" ca="1" si="51"/>
        <v>#REF!</v>
      </c>
      <c r="AD235" s="74">
        <f t="shared" ca="1" si="55"/>
        <v>0</v>
      </c>
      <c r="AE235" s="74">
        <f t="shared" ca="1" si="57"/>
        <v>0</v>
      </c>
      <c r="AF235" s="53" t="e">
        <f t="shared" ca="1" si="56"/>
        <v>#REF!</v>
      </c>
      <c r="AG235" s="54" t="e">
        <f t="shared" ca="1" si="52"/>
        <v>#REF!</v>
      </c>
    </row>
    <row r="236" spans="14:33">
      <c r="N236" s="110"/>
      <c r="O236" s="65"/>
      <c r="P236" s="65"/>
      <c r="Q236" s="65"/>
      <c r="R236" s="65"/>
      <c r="S236" s="12"/>
      <c r="T236" s="12"/>
      <c r="X236" s="74" t="e">
        <f t="shared" ca="1" si="53"/>
        <v>#REF!</v>
      </c>
      <c r="Y236" s="74" t="e">
        <f t="shared" ca="1" si="54"/>
        <v>#REF!</v>
      </c>
      <c r="Z236" s="74" t="e">
        <f t="shared" ca="1" si="48"/>
        <v>#REF!</v>
      </c>
      <c r="AA236" s="74" t="e">
        <f t="shared" ca="1" si="49"/>
        <v>#REF!</v>
      </c>
      <c r="AB236" s="74" t="e">
        <f t="shared" ca="1" si="50"/>
        <v>#REF!</v>
      </c>
      <c r="AC236" s="53" t="e">
        <f t="shared" ca="1" si="51"/>
        <v>#REF!</v>
      </c>
      <c r="AD236" s="74">
        <f t="shared" ca="1" si="55"/>
        <v>0</v>
      </c>
      <c r="AE236" s="74">
        <f t="shared" ref="AE236:AE267" ca="1" si="58">COUNTIF($D$8:$D$157,"&lt;="&amp;AB236)</f>
        <v>0</v>
      </c>
      <c r="AF236" s="53" t="e">
        <f t="shared" ca="1" si="56"/>
        <v>#REF!</v>
      </c>
      <c r="AG236" s="54" t="e">
        <f t="shared" ca="1" si="52"/>
        <v>#REF!</v>
      </c>
    </row>
    <row r="237" spans="14:33">
      <c r="N237" s="110"/>
      <c r="O237" s="65"/>
      <c r="P237" s="65"/>
      <c r="Q237" s="65"/>
      <c r="R237" s="65"/>
      <c r="S237" s="12"/>
      <c r="T237" s="12"/>
      <c r="X237" s="74" t="e">
        <f t="shared" ca="1" si="53"/>
        <v>#REF!</v>
      </c>
      <c r="Y237" s="74" t="e">
        <f t="shared" ca="1" si="54"/>
        <v>#REF!</v>
      </c>
      <c r="Z237" s="74" t="e">
        <f t="shared" ca="1" si="48"/>
        <v>#REF!</v>
      </c>
      <c r="AA237" s="74" t="e">
        <f t="shared" ca="1" si="49"/>
        <v>#REF!</v>
      </c>
      <c r="AB237" s="74" t="e">
        <f t="shared" ca="1" si="50"/>
        <v>#REF!</v>
      </c>
      <c r="AC237" s="53" t="e">
        <f t="shared" ca="1" si="51"/>
        <v>#REF!</v>
      </c>
      <c r="AD237" s="74">
        <f t="shared" ca="1" si="55"/>
        <v>0</v>
      </c>
      <c r="AE237" s="74">
        <f t="shared" ca="1" si="58"/>
        <v>0</v>
      </c>
      <c r="AF237" s="53" t="e">
        <f t="shared" ca="1" si="56"/>
        <v>#REF!</v>
      </c>
      <c r="AG237" s="54" t="e">
        <f t="shared" ca="1" si="52"/>
        <v>#REF!</v>
      </c>
    </row>
    <row r="238" spans="14:33">
      <c r="N238" s="110"/>
      <c r="O238" s="65"/>
      <c r="P238" s="65"/>
      <c r="Q238" s="65"/>
      <c r="R238" s="65"/>
      <c r="S238" s="12"/>
      <c r="T238" s="12"/>
      <c r="X238" s="74" t="e">
        <f t="shared" ca="1" si="53"/>
        <v>#REF!</v>
      </c>
      <c r="Y238" s="74" t="e">
        <f t="shared" ca="1" si="54"/>
        <v>#REF!</v>
      </c>
      <c r="Z238" s="74" t="e">
        <f t="shared" ca="1" si="48"/>
        <v>#REF!</v>
      </c>
      <c r="AA238" s="74" t="e">
        <f t="shared" ca="1" si="49"/>
        <v>#REF!</v>
      </c>
      <c r="AB238" s="74" t="e">
        <f t="shared" ca="1" si="50"/>
        <v>#REF!</v>
      </c>
      <c r="AC238" s="53" t="e">
        <f t="shared" ca="1" si="51"/>
        <v>#REF!</v>
      </c>
      <c r="AD238" s="74">
        <f t="shared" ca="1" si="55"/>
        <v>0</v>
      </c>
      <c r="AE238" s="74">
        <f t="shared" ca="1" si="58"/>
        <v>0</v>
      </c>
      <c r="AF238" s="53" t="e">
        <f t="shared" ca="1" si="56"/>
        <v>#REF!</v>
      </c>
      <c r="AG238" s="54" t="e">
        <f t="shared" ca="1" si="52"/>
        <v>#REF!</v>
      </c>
    </row>
    <row r="239" spans="14:33">
      <c r="N239" s="110"/>
      <c r="O239" s="65"/>
      <c r="P239" s="65"/>
      <c r="Q239" s="65"/>
      <c r="R239" s="65"/>
      <c r="S239" s="12"/>
      <c r="T239" s="12"/>
      <c r="X239" s="74" t="e">
        <f t="shared" ca="1" si="53"/>
        <v>#REF!</v>
      </c>
      <c r="Y239" s="74" t="e">
        <f t="shared" ca="1" si="54"/>
        <v>#REF!</v>
      </c>
      <c r="Z239" s="74" t="e">
        <f t="shared" ca="1" si="48"/>
        <v>#REF!</v>
      </c>
      <c r="AA239" s="74" t="e">
        <f t="shared" ca="1" si="49"/>
        <v>#REF!</v>
      </c>
      <c r="AB239" s="74" t="e">
        <f t="shared" ca="1" si="50"/>
        <v>#REF!</v>
      </c>
      <c r="AC239" s="53" t="e">
        <f t="shared" ca="1" si="51"/>
        <v>#REF!</v>
      </c>
      <c r="AD239" s="74">
        <f t="shared" ca="1" si="55"/>
        <v>0</v>
      </c>
      <c r="AE239" s="74">
        <f t="shared" ca="1" si="58"/>
        <v>0</v>
      </c>
      <c r="AF239" s="53" t="e">
        <f t="shared" ca="1" si="56"/>
        <v>#REF!</v>
      </c>
      <c r="AG239" s="54" t="e">
        <f t="shared" ca="1" si="52"/>
        <v>#REF!</v>
      </c>
    </row>
    <row r="240" spans="14:33">
      <c r="N240" s="110"/>
      <c r="O240" s="65"/>
      <c r="P240" s="65"/>
      <c r="Q240" s="65"/>
      <c r="R240" s="65"/>
      <c r="S240" s="12"/>
      <c r="T240" s="12"/>
      <c r="X240" s="74" t="e">
        <f t="shared" ca="1" si="53"/>
        <v>#REF!</v>
      </c>
      <c r="Y240" s="74" t="e">
        <f t="shared" ca="1" si="54"/>
        <v>#REF!</v>
      </c>
      <c r="Z240" s="74" t="e">
        <f t="shared" ca="1" si="48"/>
        <v>#REF!</v>
      </c>
      <c r="AA240" s="74" t="e">
        <f t="shared" ca="1" si="49"/>
        <v>#REF!</v>
      </c>
      <c r="AB240" s="74" t="e">
        <f t="shared" ca="1" si="50"/>
        <v>#REF!</v>
      </c>
      <c r="AC240" s="53" t="e">
        <f t="shared" ca="1" si="51"/>
        <v>#REF!</v>
      </c>
      <c r="AD240" s="74">
        <f t="shared" ca="1" si="55"/>
        <v>0</v>
      </c>
      <c r="AE240" s="74">
        <f t="shared" ca="1" si="58"/>
        <v>0</v>
      </c>
      <c r="AF240" s="53" t="e">
        <f t="shared" ca="1" si="56"/>
        <v>#REF!</v>
      </c>
      <c r="AG240" s="54" t="e">
        <f t="shared" ca="1" si="52"/>
        <v>#REF!</v>
      </c>
    </row>
    <row r="241" spans="14:33">
      <c r="N241" s="110"/>
      <c r="O241" s="65"/>
      <c r="P241" s="65"/>
      <c r="Q241" s="65"/>
      <c r="R241" s="65"/>
      <c r="S241" s="12"/>
      <c r="T241" s="12"/>
      <c r="X241" s="74" t="e">
        <f t="shared" ca="1" si="53"/>
        <v>#REF!</v>
      </c>
      <c r="Y241" s="74" t="e">
        <f t="shared" ca="1" si="54"/>
        <v>#REF!</v>
      </c>
      <c r="Z241" s="74" t="e">
        <f t="shared" ca="1" si="48"/>
        <v>#REF!</v>
      </c>
      <c r="AA241" s="74" t="e">
        <f t="shared" ca="1" si="49"/>
        <v>#REF!</v>
      </c>
      <c r="AB241" s="74" t="e">
        <f t="shared" ca="1" si="50"/>
        <v>#REF!</v>
      </c>
      <c r="AC241" s="53" t="e">
        <f t="shared" ca="1" si="51"/>
        <v>#REF!</v>
      </c>
      <c r="AD241" s="74">
        <f t="shared" ca="1" si="55"/>
        <v>0</v>
      </c>
      <c r="AE241" s="74">
        <f t="shared" ca="1" si="58"/>
        <v>0</v>
      </c>
      <c r="AF241" s="53" t="e">
        <f t="shared" ca="1" si="56"/>
        <v>#REF!</v>
      </c>
      <c r="AG241" s="54" t="e">
        <f t="shared" ca="1" si="52"/>
        <v>#REF!</v>
      </c>
    </row>
    <row r="242" spans="14:33">
      <c r="N242" s="110"/>
      <c r="O242" s="65"/>
      <c r="P242" s="65"/>
      <c r="Q242" s="65"/>
      <c r="R242" s="65"/>
      <c r="S242" s="12"/>
      <c r="T242" s="12"/>
      <c r="X242" s="74" t="e">
        <f t="shared" ca="1" si="53"/>
        <v>#REF!</v>
      </c>
      <c r="Y242" s="74" t="e">
        <f t="shared" ca="1" si="54"/>
        <v>#REF!</v>
      </c>
      <c r="Z242" s="74" t="e">
        <f t="shared" ca="1" si="48"/>
        <v>#REF!</v>
      </c>
      <c r="AA242" s="74" t="e">
        <f t="shared" ca="1" si="49"/>
        <v>#REF!</v>
      </c>
      <c r="AB242" s="74" t="e">
        <f t="shared" ca="1" si="50"/>
        <v>#REF!</v>
      </c>
      <c r="AC242" s="53" t="e">
        <f t="shared" ca="1" si="51"/>
        <v>#REF!</v>
      </c>
      <c r="AD242" s="74">
        <f t="shared" ca="1" si="55"/>
        <v>0</v>
      </c>
      <c r="AE242" s="74">
        <f t="shared" ca="1" si="58"/>
        <v>0</v>
      </c>
      <c r="AF242" s="53" t="e">
        <f t="shared" ca="1" si="56"/>
        <v>#REF!</v>
      </c>
      <c r="AG242" s="54" t="e">
        <f t="shared" ca="1" si="52"/>
        <v>#REF!</v>
      </c>
    </row>
    <row r="243" spans="14:33">
      <c r="N243" s="110"/>
      <c r="O243" s="65"/>
      <c r="P243" s="65"/>
      <c r="Q243" s="65"/>
      <c r="R243" s="65"/>
      <c r="S243" s="12"/>
      <c r="T243" s="12"/>
      <c r="X243" s="74" t="e">
        <f t="shared" ca="1" si="53"/>
        <v>#REF!</v>
      </c>
      <c r="Y243" s="74" t="e">
        <f t="shared" ca="1" si="54"/>
        <v>#REF!</v>
      </c>
      <c r="Z243" s="74" t="e">
        <f t="shared" ca="1" si="48"/>
        <v>#REF!</v>
      </c>
      <c r="AA243" s="74" t="e">
        <f t="shared" ca="1" si="49"/>
        <v>#REF!</v>
      </c>
      <c r="AB243" s="74" t="e">
        <f t="shared" ca="1" si="50"/>
        <v>#REF!</v>
      </c>
      <c r="AC243" s="53" t="e">
        <f t="shared" ca="1" si="51"/>
        <v>#REF!</v>
      </c>
      <c r="AD243" s="74">
        <f t="shared" ca="1" si="55"/>
        <v>0</v>
      </c>
      <c r="AE243" s="74">
        <f t="shared" ca="1" si="58"/>
        <v>0</v>
      </c>
      <c r="AF243" s="53" t="e">
        <f t="shared" ca="1" si="56"/>
        <v>#REF!</v>
      </c>
      <c r="AG243" s="54" t="e">
        <f t="shared" ca="1" si="52"/>
        <v>#REF!</v>
      </c>
    </row>
    <row r="244" spans="14:33">
      <c r="N244" s="110"/>
      <c r="O244" s="65"/>
      <c r="P244" s="65"/>
      <c r="Q244" s="65"/>
      <c r="R244" s="65"/>
      <c r="S244" s="12"/>
      <c r="T244" s="12"/>
      <c r="X244" s="74" t="e">
        <f t="shared" ca="1" si="53"/>
        <v>#REF!</v>
      </c>
      <c r="Y244" s="74" t="e">
        <f t="shared" ca="1" si="54"/>
        <v>#REF!</v>
      </c>
      <c r="Z244" s="74" t="e">
        <f t="shared" ca="1" si="48"/>
        <v>#REF!</v>
      </c>
      <c r="AA244" s="74" t="e">
        <f t="shared" ca="1" si="49"/>
        <v>#REF!</v>
      </c>
      <c r="AB244" s="74" t="e">
        <f t="shared" ca="1" si="50"/>
        <v>#REF!</v>
      </c>
      <c r="AC244" s="53" t="e">
        <f t="shared" ca="1" si="51"/>
        <v>#REF!</v>
      </c>
      <c r="AD244" s="74">
        <f t="shared" ca="1" si="55"/>
        <v>0</v>
      </c>
      <c r="AE244" s="74">
        <f t="shared" ca="1" si="58"/>
        <v>0</v>
      </c>
      <c r="AF244" s="53" t="e">
        <f t="shared" ca="1" si="56"/>
        <v>#REF!</v>
      </c>
      <c r="AG244" s="54" t="e">
        <f t="shared" ca="1" si="52"/>
        <v>#REF!</v>
      </c>
    </row>
    <row r="245" spans="14:33">
      <c r="N245" s="110"/>
      <c r="O245" s="65"/>
      <c r="P245" s="65"/>
      <c r="Q245" s="65"/>
      <c r="R245" s="65"/>
      <c r="S245" s="12"/>
      <c r="T245" s="12"/>
      <c r="X245" s="74" t="e">
        <f t="shared" ca="1" si="53"/>
        <v>#REF!</v>
      </c>
      <c r="Y245" s="74" t="e">
        <f t="shared" ca="1" si="54"/>
        <v>#REF!</v>
      </c>
      <c r="Z245" s="74" t="e">
        <f t="shared" ca="1" si="48"/>
        <v>#REF!</v>
      </c>
      <c r="AA245" s="74" t="e">
        <f t="shared" ca="1" si="49"/>
        <v>#REF!</v>
      </c>
      <c r="AB245" s="74" t="e">
        <f t="shared" ca="1" si="50"/>
        <v>#REF!</v>
      </c>
      <c r="AC245" s="53" t="e">
        <f t="shared" ca="1" si="51"/>
        <v>#REF!</v>
      </c>
      <c r="AD245" s="74">
        <f t="shared" ca="1" si="55"/>
        <v>0</v>
      </c>
      <c r="AE245" s="74">
        <f t="shared" ca="1" si="58"/>
        <v>0</v>
      </c>
      <c r="AF245" s="53" t="e">
        <f t="shared" ca="1" si="56"/>
        <v>#REF!</v>
      </c>
      <c r="AG245" s="54" t="e">
        <f t="shared" ca="1" si="52"/>
        <v>#REF!</v>
      </c>
    </row>
    <row r="246" spans="14:33">
      <c r="N246" s="110"/>
      <c r="O246" s="65"/>
      <c r="P246" s="65"/>
      <c r="Q246" s="65"/>
      <c r="R246" s="65"/>
      <c r="S246" s="12"/>
      <c r="T246" s="12"/>
      <c r="X246" s="74" t="e">
        <f t="shared" ca="1" si="53"/>
        <v>#REF!</v>
      </c>
      <c r="Y246" s="74" t="e">
        <f t="shared" ca="1" si="54"/>
        <v>#REF!</v>
      </c>
      <c r="Z246" s="74" t="e">
        <f t="shared" ca="1" si="48"/>
        <v>#REF!</v>
      </c>
      <c r="AA246" s="74" t="e">
        <f t="shared" ca="1" si="49"/>
        <v>#REF!</v>
      </c>
      <c r="AB246" s="74" t="e">
        <f t="shared" ca="1" si="50"/>
        <v>#REF!</v>
      </c>
      <c r="AC246" s="53" t="e">
        <f t="shared" ca="1" si="51"/>
        <v>#REF!</v>
      </c>
      <c r="AD246" s="74">
        <f t="shared" ca="1" si="55"/>
        <v>0</v>
      </c>
      <c r="AE246" s="74">
        <f t="shared" ca="1" si="58"/>
        <v>0</v>
      </c>
      <c r="AF246" s="53" t="e">
        <f t="shared" ca="1" si="56"/>
        <v>#REF!</v>
      </c>
      <c r="AG246" s="54" t="e">
        <f t="shared" ca="1" si="52"/>
        <v>#REF!</v>
      </c>
    </row>
    <row r="247" spans="14:33">
      <c r="N247" s="110"/>
      <c r="O247" s="65"/>
      <c r="P247" s="65"/>
      <c r="Q247" s="65"/>
      <c r="R247" s="65"/>
      <c r="S247" s="12"/>
      <c r="T247" s="12"/>
      <c r="X247" s="74" t="e">
        <f t="shared" ca="1" si="53"/>
        <v>#REF!</v>
      </c>
      <c r="Y247" s="74" t="e">
        <f t="shared" ca="1" si="54"/>
        <v>#REF!</v>
      </c>
      <c r="Z247" s="74" t="e">
        <f t="shared" ca="1" si="48"/>
        <v>#REF!</v>
      </c>
      <c r="AA247" s="74" t="e">
        <f t="shared" ca="1" si="49"/>
        <v>#REF!</v>
      </c>
      <c r="AB247" s="74" t="e">
        <f t="shared" ca="1" si="50"/>
        <v>#REF!</v>
      </c>
      <c r="AC247" s="53" t="e">
        <f t="shared" ca="1" si="51"/>
        <v>#REF!</v>
      </c>
      <c r="AD247" s="74">
        <f t="shared" ca="1" si="55"/>
        <v>0</v>
      </c>
      <c r="AE247" s="74">
        <f t="shared" ca="1" si="58"/>
        <v>0</v>
      </c>
      <c r="AF247" s="53" t="e">
        <f t="shared" ca="1" si="56"/>
        <v>#REF!</v>
      </c>
      <c r="AG247" s="54" t="e">
        <f t="shared" ca="1" si="52"/>
        <v>#REF!</v>
      </c>
    </row>
    <row r="248" spans="14:33">
      <c r="N248" s="110"/>
      <c r="O248" s="65"/>
      <c r="P248" s="65"/>
      <c r="Q248" s="65"/>
      <c r="R248" s="65"/>
      <c r="S248" s="12"/>
      <c r="T248" s="12"/>
      <c r="X248" s="74" t="e">
        <f t="shared" ca="1" si="53"/>
        <v>#REF!</v>
      </c>
      <c r="Y248" s="74" t="e">
        <f t="shared" ca="1" si="54"/>
        <v>#REF!</v>
      </c>
      <c r="Z248" s="74" t="e">
        <f t="shared" ca="1" si="48"/>
        <v>#REF!</v>
      </c>
      <c r="AA248" s="74" t="e">
        <f t="shared" ca="1" si="49"/>
        <v>#REF!</v>
      </c>
      <c r="AB248" s="74" t="e">
        <f t="shared" ca="1" si="50"/>
        <v>#REF!</v>
      </c>
      <c r="AC248" s="53" t="e">
        <f t="shared" ca="1" si="51"/>
        <v>#REF!</v>
      </c>
      <c r="AD248" s="74">
        <f t="shared" ca="1" si="55"/>
        <v>0</v>
      </c>
      <c r="AE248" s="74">
        <f t="shared" ca="1" si="58"/>
        <v>0</v>
      </c>
      <c r="AF248" s="53" t="e">
        <f t="shared" ca="1" si="56"/>
        <v>#REF!</v>
      </c>
      <c r="AG248" s="54" t="e">
        <f t="shared" ca="1" si="52"/>
        <v>#REF!</v>
      </c>
    </row>
    <row r="249" spans="14:33">
      <c r="N249" s="110"/>
      <c r="O249" s="65"/>
      <c r="P249" s="65"/>
      <c r="Q249" s="65"/>
      <c r="R249" s="65"/>
      <c r="S249" s="12"/>
      <c r="T249" s="12"/>
      <c r="X249" s="74" t="e">
        <f t="shared" ca="1" si="53"/>
        <v>#REF!</v>
      </c>
      <c r="Y249" s="74" t="e">
        <f t="shared" ca="1" si="54"/>
        <v>#REF!</v>
      </c>
      <c r="Z249" s="74" t="e">
        <f t="shared" ca="1" si="48"/>
        <v>#REF!</v>
      </c>
      <c r="AA249" s="74" t="e">
        <f t="shared" ca="1" si="49"/>
        <v>#REF!</v>
      </c>
      <c r="AB249" s="74" t="e">
        <f t="shared" ca="1" si="50"/>
        <v>#REF!</v>
      </c>
      <c r="AC249" s="53" t="e">
        <f t="shared" ca="1" si="51"/>
        <v>#REF!</v>
      </c>
      <c r="AD249" s="74">
        <f t="shared" ca="1" si="55"/>
        <v>0</v>
      </c>
      <c r="AE249" s="74">
        <f t="shared" ca="1" si="58"/>
        <v>0</v>
      </c>
      <c r="AF249" s="53" t="e">
        <f t="shared" ca="1" si="56"/>
        <v>#REF!</v>
      </c>
      <c r="AG249" s="54" t="e">
        <f t="shared" ca="1" si="52"/>
        <v>#REF!</v>
      </c>
    </row>
    <row r="250" spans="14:33">
      <c r="N250" s="110"/>
      <c r="O250" s="65"/>
      <c r="P250" s="65"/>
      <c r="Q250" s="65"/>
      <c r="R250" s="65"/>
      <c r="S250" s="12"/>
      <c r="T250" s="12"/>
      <c r="X250" s="74" t="e">
        <f t="shared" ca="1" si="53"/>
        <v>#REF!</v>
      </c>
      <c r="Y250" s="74" t="e">
        <f t="shared" ca="1" si="54"/>
        <v>#REF!</v>
      </c>
      <c r="Z250" s="74" t="e">
        <f t="shared" ca="1" si="48"/>
        <v>#REF!</v>
      </c>
      <c r="AA250" s="74" t="e">
        <f t="shared" ca="1" si="49"/>
        <v>#REF!</v>
      </c>
      <c r="AB250" s="74" t="e">
        <f t="shared" ca="1" si="50"/>
        <v>#REF!</v>
      </c>
      <c r="AC250" s="53" t="e">
        <f t="shared" ca="1" si="51"/>
        <v>#REF!</v>
      </c>
      <c r="AD250" s="74">
        <f t="shared" ca="1" si="55"/>
        <v>0</v>
      </c>
      <c r="AE250" s="74">
        <f t="shared" ca="1" si="58"/>
        <v>0</v>
      </c>
      <c r="AF250" s="53" t="e">
        <f t="shared" ca="1" si="56"/>
        <v>#REF!</v>
      </c>
      <c r="AG250" s="54" t="e">
        <f t="shared" ca="1" si="52"/>
        <v>#REF!</v>
      </c>
    </row>
    <row r="251" spans="14:33">
      <c r="N251" s="110"/>
      <c r="O251" s="65"/>
      <c r="P251" s="65"/>
      <c r="Q251" s="65"/>
      <c r="R251" s="65"/>
      <c r="S251" s="12"/>
      <c r="T251" s="12"/>
      <c r="X251" s="74" t="e">
        <f t="shared" ca="1" si="53"/>
        <v>#REF!</v>
      </c>
      <c r="Y251" s="74" t="e">
        <f t="shared" ca="1" si="54"/>
        <v>#REF!</v>
      </c>
      <c r="Z251" s="74" t="e">
        <f t="shared" ca="1" si="48"/>
        <v>#REF!</v>
      </c>
      <c r="AA251" s="74" t="e">
        <f t="shared" ca="1" si="49"/>
        <v>#REF!</v>
      </c>
      <c r="AB251" s="74" t="e">
        <f t="shared" ca="1" si="50"/>
        <v>#REF!</v>
      </c>
      <c r="AC251" s="53" t="e">
        <f t="shared" ca="1" si="51"/>
        <v>#REF!</v>
      </c>
      <c r="AD251" s="74">
        <f t="shared" ca="1" si="55"/>
        <v>0</v>
      </c>
      <c r="AE251" s="74">
        <f t="shared" ca="1" si="58"/>
        <v>0</v>
      </c>
      <c r="AF251" s="53" t="e">
        <f t="shared" ca="1" si="56"/>
        <v>#REF!</v>
      </c>
      <c r="AG251" s="54" t="e">
        <f t="shared" ca="1" si="52"/>
        <v>#REF!</v>
      </c>
    </row>
    <row r="252" spans="14:33">
      <c r="N252" s="110"/>
      <c r="O252" s="65"/>
      <c r="P252" s="65"/>
      <c r="Q252" s="65"/>
      <c r="R252" s="65"/>
      <c r="S252" s="12"/>
      <c r="T252" s="12"/>
      <c r="X252" s="74" t="e">
        <f t="shared" ca="1" si="53"/>
        <v>#REF!</v>
      </c>
      <c r="Y252" s="74" t="e">
        <f t="shared" ca="1" si="54"/>
        <v>#REF!</v>
      </c>
      <c r="Z252" s="74" t="e">
        <f t="shared" ca="1" si="48"/>
        <v>#REF!</v>
      </c>
      <c r="AA252" s="74" t="e">
        <f t="shared" ca="1" si="49"/>
        <v>#REF!</v>
      </c>
      <c r="AB252" s="74" t="e">
        <f t="shared" ca="1" si="50"/>
        <v>#REF!</v>
      </c>
      <c r="AC252" s="53" t="e">
        <f t="shared" ca="1" si="51"/>
        <v>#REF!</v>
      </c>
      <c r="AD252" s="74">
        <f t="shared" ca="1" si="55"/>
        <v>0</v>
      </c>
      <c r="AE252" s="74">
        <f t="shared" ca="1" si="58"/>
        <v>0</v>
      </c>
      <c r="AF252" s="53" t="e">
        <f t="shared" ca="1" si="56"/>
        <v>#REF!</v>
      </c>
      <c r="AG252" s="54" t="e">
        <f t="shared" ca="1" si="52"/>
        <v>#REF!</v>
      </c>
    </row>
    <row r="253" spans="14:33">
      <c r="N253" s="110"/>
      <c r="O253" s="65"/>
      <c r="P253" s="65"/>
      <c r="Q253" s="65"/>
      <c r="R253" s="65"/>
      <c r="S253" s="12"/>
      <c r="T253" s="12"/>
      <c r="X253" s="74" t="e">
        <f t="shared" ca="1" si="53"/>
        <v>#REF!</v>
      </c>
      <c r="Y253" s="74" t="e">
        <f t="shared" ca="1" si="54"/>
        <v>#REF!</v>
      </c>
      <c r="Z253" s="74" t="e">
        <f t="shared" ref="Z253:Z301" ca="1" si="59">Y253+$R$30-1</f>
        <v>#REF!</v>
      </c>
      <c r="AA253" s="74" t="e">
        <f t="shared" ref="AA253:AA301" ca="1" si="60">Y253-$R$27</f>
        <v>#REF!</v>
      </c>
      <c r="AB253" s="74" t="e">
        <f t="shared" ref="AB253:AB301" ca="1" si="61">Z253+$R$27</f>
        <v>#REF!</v>
      </c>
      <c r="AC253" s="53" t="e">
        <f t="shared" ref="AC253:AC301" ca="1" si="62">IF(AG253,(AA253+Z253)/2,"")</f>
        <v>#REF!</v>
      </c>
      <c r="AD253" s="74">
        <f t="shared" ca="1" si="55"/>
        <v>0</v>
      </c>
      <c r="AE253" s="74">
        <f t="shared" ca="1" si="58"/>
        <v>0</v>
      </c>
      <c r="AF253" s="53" t="e">
        <f t="shared" ca="1" si="56"/>
        <v>#REF!</v>
      </c>
      <c r="AG253" s="54" t="e">
        <f t="shared" ref="AG253:AG301" ca="1" si="63">IF(Z253&lt;=$R$29,1,0)</f>
        <v>#REF!</v>
      </c>
    </row>
    <row r="254" spans="14:33">
      <c r="N254" s="110"/>
      <c r="O254" s="65"/>
      <c r="P254" s="65"/>
      <c r="Q254" s="65"/>
      <c r="R254" s="65"/>
      <c r="S254" s="12"/>
      <c r="T254" s="12"/>
      <c r="X254" s="74" t="e">
        <f t="shared" ref="X254:X301" ca="1" si="64">IF(Z254&lt;=$R$29,X253+1,"")</f>
        <v>#REF!</v>
      </c>
      <c r="Y254" s="74" t="e">
        <f t="shared" ref="Y254:Y301" ca="1" si="65">Z253+1</f>
        <v>#REF!</v>
      </c>
      <c r="Z254" s="74" t="e">
        <f t="shared" ca="1" si="59"/>
        <v>#REF!</v>
      </c>
      <c r="AA254" s="74" t="e">
        <f t="shared" ca="1" si="60"/>
        <v>#REF!</v>
      </c>
      <c r="AB254" s="74" t="e">
        <f t="shared" ca="1" si="61"/>
        <v>#REF!</v>
      </c>
      <c r="AC254" s="53" t="e">
        <f t="shared" ca="1" si="62"/>
        <v>#REF!</v>
      </c>
      <c r="AD254" s="74">
        <f t="shared" ref="AD254:AD301" ca="1" si="66">IF(AE254-AE253&gt;=0,AE254-AE253,0)</f>
        <v>0</v>
      </c>
      <c r="AE254" s="74">
        <f t="shared" ca="1" si="58"/>
        <v>0</v>
      </c>
      <c r="AF254" s="53" t="e">
        <f t="shared" ref="AF254:AF301" ca="1" si="67">IF(AG254,AB254-AA254,"")</f>
        <v>#REF!</v>
      </c>
      <c r="AG254" s="54" t="e">
        <f t="shared" ca="1" si="63"/>
        <v>#REF!</v>
      </c>
    </row>
    <row r="255" spans="14:33">
      <c r="N255" s="110"/>
      <c r="O255" s="65"/>
      <c r="P255" s="65"/>
      <c r="Q255" s="65"/>
      <c r="R255" s="65"/>
      <c r="S255" s="12"/>
      <c r="T255" s="12"/>
      <c r="X255" s="74" t="e">
        <f t="shared" ca="1" si="64"/>
        <v>#REF!</v>
      </c>
      <c r="Y255" s="74" t="e">
        <f t="shared" ca="1" si="65"/>
        <v>#REF!</v>
      </c>
      <c r="Z255" s="74" t="e">
        <f t="shared" ca="1" si="59"/>
        <v>#REF!</v>
      </c>
      <c r="AA255" s="74" t="e">
        <f t="shared" ca="1" si="60"/>
        <v>#REF!</v>
      </c>
      <c r="AB255" s="74" t="e">
        <f t="shared" ca="1" si="61"/>
        <v>#REF!</v>
      </c>
      <c r="AC255" s="53" t="e">
        <f t="shared" ca="1" si="62"/>
        <v>#REF!</v>
      </c>
      <c r="AD255" s="74">
        <f t="shared" ca="1" si="66"/>
        <v>0</v>
      </c>
      <c r="AE255" s="74">
        <f t="shared" ca="1" si="58"/>
        <v>0</v>
      </c>
      <c r="AF255" s="53" t="e">
        <f t="shared" ca="1" si="67"/>
        <v>#REF!</v>
      </c>
      <c r="AG255" s="54" t="e">
        <f t="shared" ca="1" si="63"/>
        <v>#REF!</v>
      </c>
    </row>
    <row r="256" spans="14:33">
      <c r="N256" s="110"/>
      <c r="O256" s="65"/>
      <c r="P256" s="65"/>
      <c r="Q256" s="65"/>
      <c r="R256" s="65"/>
      <c r="S256" s="12"/>
      <c r="T256" s="12"/>
      <c r="X256" s="74" t="e">
        <f t="shared" ca="1" si="64"/>
        <v>#REF!</v>
      </c>
      <c r="Y256" s="74" t="e">
        <f t="shared" ca="1" si="65"/>
        <v>#REF!</v>
      </c>
      <c r="Z256" s="74" t="e">
        <f t="shared" ca="1" si="59"/>
        <v>#REF!</v>
      </c>
      <c r="AA256" s="74" t="e">
        <f t="shared" ca="1" si="60"/>
        <v>#REF!</v>
      </c>
      <c r="AB256" s="74" t="e">
        <f t="shared" ca="1" si="61"/>
        <v>#REF!</v>
      </c>
      <c r="AC256" s="53" t="e">
        <f t="shared" ca="1" si="62"/>
        <v>#REF!</v>
      </c>
      <c r="AD256" s="74">
        <f t="shared" ca="1" si="66"/>
        <v>0</v>
      </c>
      <c r="AE256" s="74">
        <f t="shared" ca="1" si="58"/>
        <v>0</v>
      </c>
      <c r="AF256" s="53" t="e">
        <f t="shared" ca="1" si="67"/>
        <v>#REF!</v>
      </c>
      <c r="AG256" s="54" t="e">
        <f t="shared" ca="1" si="63"/>
        <v>#REF!</v>
      </c>
    </row>
    <row r="257" spans="14:33">
      <c r="N257" s="110"/>
      <c r="O257" s="65"/>
      <c r="P257" s="65"/>
      <c r="Q257" s="65"/>
      <c r="R257" s="65"/>
      <c r="S257" s="12"/>
      <c r="T257" s="12"/>
      <c r="X257" s="74" t="e">
        <f t="shared" ca="1" si="64"/>
        <v>#REF!</v>
      </c>
      <c r="Y257" s="74" t="e">
        <f t="shared" ca="1" si="65"/>
        <v>#REF!</v>
      </c>
      <c r="Z257" s="74" t="e">
        <f t="shared" ca="1" si="59"/>
        <v>#REF!</v>
      </c>
      <c r="AA257" s="74" t="e">
        <f t="shared" ca="1" si="60"/>
        <v>#REF!</v>
      </c>
      <c r="AB257" s="74" t="e">
        <f t="shared" ca="1" si="61"/>
        <v>#REF!</v>
      </c>
      <c r="AC257" s="53" t="e">
        <f t="shared" ca="1" si="62"/>
        <v>#REF!</v>
      </c>
      <c r="AD257" s="74">
        <f t="shared" ca="1" si="66"/>
        <v>0</v>
      </c>
      <c r="AE257" s="74">
        <f t="shared" ca="1" si="58"/>
        <v>0</v>
      </c>
      <c r="AF257" s="53" t="e">
        <f t="shared" ca="1" si="67"/>
        <v>#REF!</v>
      </c>
      <c r="AG257" s="54" t="e">
        <f t="shared" ca="1" si="63"/>
        <v>#REF!</v>
      </c>
    </row>
    <row r="258" spans="14:33">
      <c r="N258" s="110"/>
      <c r="O258" s="65"/>
      <c r="P258" s="65"/>
      <c r="Q258" s="65"/>
      <c r="R258" s="65"/>
      <c r="S258" s="12"/>
      <c r="T258" s="12"/>
      <c r="X258" s="74" t="e">
        <f t="shared" ca="1" si="64"/>
        <v>#REF!</v>
      </c>
      <c r="Y258" s="74" t="e">
        <f t="shared" ca="1" si="65"/>
        <v>#REF!</v>
      </c>
      <c r="Z258" s="74" t="e">
        <f t="shared" ca="1" si="59"/>
        <v>#REF!</v>
      </c>
      <c r="AA258" s="74" t="e">
        <f t="shared" ca="1" si="60"/>
        <v>#REF!</v>
      </c>
      <c r="AB258" s="74" t="e">
        <f t="shared" ca="1" si="61"/>
        <v>#REF!</v>
      </c>
      <c r="AC258" s="53" t="e">
        <f t="shared" ca="1" si="62"/>
        <v>#REF!</v>
      </c>
      <c r="AD258" s="74">
        <f t="shared" ca="1" si="66"/>
        <v>0</v>
      </c>
      <c r="AE258" s="74">
        <f t="shared" ca="1" si="58"/>
        <v>0</v>
      </c>
      <c r="AF258" s="53" t="e">
        <f t="shared" ca="1" si="67"/>
        <v>#REF!</v>
      </c>
      <c r="AG258" s="54" t="e">
        <f t="shared" ca="1" si="63"/>
        <v>#REF!</v>
      </c>
    </row>
    <row r="259" spans="14:33">
      <c r="N259" s="110"/>
      <c r="O259" s="65"/>
      <c r="P259" s="65"/>
      <c r="Q259" s="65"/>
      <c r="R259" s="65"/>
      <c r="S259" s="12"/>
      <c r="T259" s="12"/>
      <c r="X259" s="74" t="e">
        <f t="shared" ca="1" si="64"/>
        <v>#REF!</v>
      </c>
      <c r="Y259" s="74" t="e">
        <f t="shared" ca="1" si="65"/>
        <v>#REF!</v>
      </c>
      <c r="Z259" s="74" t="e">
        <f t="shared" ca="1" si="59"/>
        <v>#REF!</v>
      </c>
      <c r="AA259" s="74" t="e">
        <f t="shared" ca="1" si="60"/>
        <v>#REF!</v>
      </c>
      <c r="AB259" s="74" t="e">
        <f t="shared" ca="1" si="61"/>
        <v>#REF!</v>
      </c>
      <c r="AC259" s="53" t="e">
        <f t="shared" ca="1" si="62"/>
        <v>#REF!</v>
      </c>
      <c r="AD259" s="74">
        <f t="shared" ca="1" si="66"/>
        <v>0</v>
      </c>
      <c r="AE259" s="74">
        <f t="shared" ca="1" si="58"/>
        <v>0</v>
      </c>
      <c r="AF259" s="53" t="e">
        <f t="shared" ca="1" si="67"/>
        <v>#REF!</v>
      </c>
      <c r="AG259" s="54" t="e">
        <f t="shared" ca="1" si="63"/>
        <v>#REF!</v>
      </c>
    </row>
    <row r="260" spans="14:33">
      <c r="N260" s="110"/>
      <c r="O260" s="65"/>
      <c r="P260" s="65"/>
      <c r="Q260" s="65"/>
      <c r="R260" s="65"/>
      <c r="S260" s="12"/>
      <c r="T260" s="12"/>
      <c r="X260" s="74" t="e">
        <f t="shared" ca="1" si="64"/>
        <v>#REF!</v>
      </c>
      <c r="Y260" s="74" t="e">
        <f t="shared" ca="1" si="65"/>
        <v>#REF!</v>
      </c>
      <c r="Z260" s="74" t="e">
        <f t="shared" ca="1" si="59"/>
        <v>#REF!</v>
      </c>
      <c r="AA260" s="74" t="e">
        <f t="shared" ca="1" si="60"/>
        <v>#REF!</v>
      </c>
      <c r="AB260" s="74" t="e">
        <f t="shared" ca="1" si="61"/>
        <v>#REF!</v>
      </c>
      <c r="AC260" s="53" t="e">
        <f t="shared" ca="1" si="62"/>
        <v>#REF!</v>
      </c>
      <c r="AD260" s="74">
        <f t="shared" ca="1" si="66"/>
        <v>0</v>
      </c>
      <c r="AE260" s="74">
        <f t="shared" ca="1" si="58"/>
        <v>0</v>
      </c>
      <c r="AF260" s="53" t="e">
        <f t="shared" ca="1" si="67"/>
        <v>#REF!</v>
      </c>
      <c r="AG260" s="54" t="e">
        <f t="shared" ca="1" si="63"/>
        <v>#REF!</v>
      </c>
    </row>
    <row r="261" spans="14:33">
      <c r="N261" s="110"/>
      <c r="O261" s="65"/>
      <c r="P261" s="65"/>
      <c r="Q261" s="65"/>
      <c r="R261" s="65"/>
      <c r="S261" s="12"/>
      <c r="T261" s="12"/>
      <c r="X261" s="74" t="e">
        <f t="shared" ca="1" si="64"/>
        <v>#REF!</v>
      </c>
      <c r="Y261" s="74" t="e">
        <f t="shared" ca="1" si="65"/>
        <v>#REF!</v>
      </c>
      <c r="Z261" s="74" t="e">
        <f t="shared" ca="1" si="59"/>
        <v>#REF!</v>
      </c>
      <c r="AA261" s="74" t="e">
        <f t="shared" ca="1" si="60"/>
        <v>#REF!</v>
      </c>
      <c r="AB261" s="74" t="e">
        <f t="shared" ca="1" si="61"/>
        <v>#REF!</v>
      </c>
      <c r="AC261" s="53" t="e">
        <f t="shared" ca="1" si="62"/>
        <v>#REF!</v>
      </c>
      <c r="AD261" s="74">
        <f t="shared" ca="1" si="66"/>
        <v>0</v>
      </c>
      <c r="AE261" s="74">
        <f t="shared" ca="1" si="58"/>
        <v>0</v>
      </c>
      <c r="AF261" s="53" t="e">
        <f t="shared" ca="1" si="67"/>
        <v>#REF!</v>
      </c>
      <c r="AG261" s="54" t="e">
        <f t="shared" ca="1" si="63"/>
        <v>#REF!</v>
      </c>
    </row>
    <row r="262" spans="14:33">
      <c r="N262" s="110"/>
      <c r="O262" s="65"/>
      <c r="P262" s="65"/>
      <c r="Q262" s="65"/>
      <c r="R262" s="65"/>
      <c r="S262" s="12"/>
      <c r="T262" s="12"/>
      <c r="X262" s="74" t="e">
        <f t="shared" ca="1" si="64"/>
        <v>#REF!</v>
      </c>
      <c r="Y262" s="74" t="e">
        <f t="shared" ca="1" si="65"/>
        <v>#REF!</v>
      </c>
      <c r="Z262" s="74" t="e">
        <f t="shared" ca="1" si="59"/>
        <v>#REF!</v>
      </c>
      <c r="AA262" s="74" t="e">
        <f t="shared" ca="1" si="60"/>
        <v>#REF!</v>
      </c>
      <c r="AB262" s="74" t="e">
        <f t="shared" ca="1" si="61"/>
        <v>#REF!</v>
      </c>
      <c r="AC262" s="53" t="e">
        <f t="shared" ca="1" si="62"/>
        <v>#REF!</v>
      </c>
      <c r="AD262" s="74">
        <f t="shared" ca="1" si="66"/>
        <v>0</v>
      </c>
      <c r="AE262" s="74">
        <f t="shared" ca="1" si="58"/>
        <v>0</v>
      </c>
      <c r="AF262" s="53" t="e">
        <f t="shared" ca="1" si="67"/>
        <v>#REF!</v>
      </c>
      <c r="AG262" s="54" t="e">
        <f t="shared" ca="1" si="63"/>
        <v>#REF!</v>
      </c>
    </row>
    <row r="263" spans="14:33">
      <c r="N263" s="110"/>
      <c r="O263" s="65"/>
      <c r="P263" s="65"/>
      <c r="Q263" s="65"/>
      <c r="R263" s="65"/>
      <c r="S263" s="12"/>
      <c r="T263" s="12"/>
      <c r="X263" s="74" t="e">
        <f t="shared" ca="1" si="64"/>
        <v>#REF!</v>
      </c>
      <c r="Y263" s="74" t="e">
        <f t="shared" ca="1" si="65"/>
        <v>#REF!</v>
      </c>
      <c r="Z263" s="74" t="e">
        <f t="shared" ca="1" si="59"/>
        <v>#REF!</v>
      </c>
      <c r="AA263" s="74" t="e">
        <f t="shared" ca="1" si="60"/>
        <v>#REF!</v>
      </c>
      <c r="AB263" s="74" t="e">
        <f t="shared" ca="1" si="61"/>
        <v>#REF!</v>
      </c>
      <c r="AC263" s="53" t="e">
        <f t="shared" ca="1" si="62"/>
        <v>#REF!</v>
      </c>
      <c r="AD263" s="74">
        <f t="shared" ca="1" si="66"/>
        <v>0</v>
      </c>
      <c r="AE263" s="74">
        <f t="shared" ca="1" si="58"/>
        <v>0</v>
      </c>
      <c r="AF263" s="53" t="e">
        <f t="shared" ca="1" si="67"/>
        <v>#REF!</v>
      </c>
      <c r="AG263" s="54" t="e">
        <f t="shared" ca="1" si="63"/>
        <v>#REF!</v>
      </c>
    </row>
    <row r="264" spans="14:33">
      <c r="N264" s="110"/>
      <c r="O264" s="65"/>
      <c r="P264" s="65"/>
      <c r="Q264" s="65"/>
      <c r="R264" s="65"/>
      <c r="S264" s="12"/>
      <c r="T264" s="12"/>
      <c r="X264" s="74" t="e">
        <f t="shared" ca="1" si="64"/>
        <v>#REF!</v>
      </c>
      <c r="Y264" s="74" t="e">
        <f t="shared" ca="1" si="65"/>
        <v>#REF!</v>
      </c>
      <c r="Z264" s="74" t="e">
        <f t="shared" ca="1" si="59"/>
        <v>#REF!</v>
      </c>
      <c r="AA264" s="74" t="e">
        <f t="shared" ca="1" si="60"/>
        <v>#REF!</v>
      </c>
      <c r="AB264" s="74" t="e">
        <f t="shared" ca="1" si="61"/>
        <v>#REF!</v>
      </c>
      <c r="AC264" s="53" t="e">
        <f t="shared" ca="1" si="62"/>
        <v>#REF!</v>
      </c>
      <c r="AD264" s="74">
        <f t="shared" ca="1" si="66"/>
        <v>0</v>
      </c>
      <c r="AE264" s="74">
        <f t="shared" ca="1" si="58"/>
        <v>0</v>
      </c>
      <c r="AF264" s="53" t="e">
        <f t="shared" ca="1" si="67"/>
        <v>#REF!</v>
      </c>
      <c r="AG264" s="54" t="e">
        <f t="shared" ca="1" si="63"/>
        <v>#REF!</v>
      </c>
    </row>
    <row r="265" spans="14:33">
      <c r="N265" s="110"/>
      <c r="O265" s="65"/>
      <c r="P265" s="65"/>
      <c r="Q265" s="65"/>
      <c r="R265" s="65"/>
      <c r="S265" s="12"/>
      <c r="T265" s="12"/>
      <c r="X265" s="74" t="e">
        <f t="shared" ca="1" si="64"/>
        <v>#REF!</v>
      </c>
      <c r="Y265" s="74" t="e">
        <f t="shared" ca="1" si="65"/>
        <v>#REF!</v>
      </c>
      <c r="Z265" s="74" t="e">
        <f t="shared" ca="1" si="59"/>
        <v>#REF!</v>
      </c>
      <c r="AA265" s="74" t="e">
        <f t="shared" ca="1" si="60"/>
        <v>#REF!</v>
      </c>
      <c r="AB265" s="74" t="e">
        <f t="shared" ca="1" si="61"/>
        <v>#REF!</v>
      </c>
      <c r="AC265" s="53" t="e">
        <f t="shared" ca="1" si="62"/>
        <v>#REF!</v>
      </c>
      <c r="AD265" s="74">
        <f t="shared" ca="1" si="66"/>
        <v>0</v>
      </c>
      <c r="AE265" s="74">
        <f t="shared" ca="1" si="58"/>
        <v>0</v>
      </c>
      <c r="AF265" s="53" t="e">
        <f t="shared" ca="1" si="67"/>
        <v>#REF!</v>
      </c>
      <c r="AG265" s="54" t="e">
        <f t="shared" ca="1" si="63"/>
        <v>#REF!</v>
      </c>
    </row>
    <row r="266" spans="14:33">
      <c r="N266" s="110"/>
      <c r="O266" s="65"/>
      <c r="P266" s="65"/>
      <c r="Q266" s="65"/>
      <c r="R266" s="65"/>
      <c r="S266" s="12"/>
      <c r="T266" s="12"/>
      <c r="X266" s="74" t="e">
        <f t="shared" ca="1" si="64"/>
        <v>#REF!</v>
      </c>
      <c r="Y266" s="74" t="e">
        <f t="shared" ca="1" si="65"/>
        <v>#REF!</v>
      </c>
      <c r="Z266" s="74" t="e">
        <f t="shared" ca="1" si="59"/>
        <v>#REF!</v>
      </c>
      <c r="AA266" s="74" t="e">
        <f t="shared" ca="1" si="60"/>
        <v>#REF!</v>
      </c>
      <c r="AB266" s="74" t="e">
        <f t="shared" ca="1" si="61"/>
        <v>#REF!</v>
      </c>
      <c r="AC266" s="53" t="e">
        <f t="shared" ca="1" si="62"/>
        <v>#REF!</v>
      </c>
      <c r="AD266" s="74">
        <f t="shared" ca="1" si="66"/>
        <v>0</v>
      </c>
      <c r="AE266" s="74">
        <f t="shared" ca="1" si="58"/>
        <v>0</v>
      </c>
      <c r="AF266" s="53" t="e">
        <f t="shared" ca="1" si="67"/>
        <v>#REF!</v>
      </c>
      <c r="AG266" s="54" t="e">
        <f t="shared" ca="1" si="63"/>
        <v>#REF!</v>
      </c>
    </row>
    <row r="267" spans="14:33">
      <c r="N267" s="110"/>
      <c r="O267" s="65"/>
      <c r="P267" s="65"/>
      <c r="Q267" s="65"/>
      <c r="R267" s="65"/>
      <c r="S267" s="12"/>
      <c r="T267" s="12"/>
      <c r="X267" s="74" t="e">
        <f t="shared" ca="1" si="64"/>
        <v>#REF!</v>
      </c>
      <c r="Y267" s="74" t="e">
        <f t="shared" ca="1" si="65"/>
        <v>#REF!</v>
      </c>
      <c r="Z267" s="74" t="e">
        <f t="shared" ca="1" si="59"/>
        <v>#REF!</v>
      </c>
      <c r="AA267" s="74" t="e">
        <f t="shared" ca="1" si="60"/>
        <v>#REF!</v>
      </c>
      <c r="AB267" s="74" t="e">
        <f t="shared" ca="1" si="61"/>
        <v>#REF!</v>
      </c>
      <c r="AC267" s="53" t="e">
        <f t="shared" ca="1" si="62"/>
        <v>#REF!</v>
      </c>
      <c r="AD267" s="74">
        <f t="shared" ca="1" si="66"/>
        <v>0</v>
      </c>
      <c r="AE267" s="74">
        <f t="shared" ca="1" si="58"/>
        <v>0</v>
      </c>
      <c r="AF267" s="53" t="e">
        <f t="shared" ca="1" si="67"/>
        <v>#REF!</v>
      </c>
      <c r="AG267" s="54" t="e">
        <f t="shared" ca="1" si="63"/>
        <v>#REF!</v>
      </c>
    </row>
    <row r="268" spans="14:33">
      <c r="N268" s="110"/>
      <c r="O268" s="65"/>
      <c r="P268" s="65"/>
      <c r="Q268" s="65"/>
      <c r="R268" s="65"/>
      <c r="S268" s="12"/>
      <c r="T268" s="12"/>
      <c r="X268" s="74" t="e">
        <f t="shared" ca="1" si="64"/>
        <v>#REF!</v>
      </c>
      <c r="Y268" s="74" t="e">
        <f t="shared" ca="1" si="65"/>
        <v>#REF!</v>
      </c>
      <c r="Z268" s="74" t="e">
        <f t="shared" ca="1" si="59"/>
        <v>#REF!</v>
      </c>
      <c r="AA268" s="74" t="e">
        <f t="shared" ca="1" si="60"/>
        <v>#REF!</v>
      </c>
      <c r="AB268" s="74" t="e">
        <f t="shared" ca="1" si="61"/>
        <v>#REF!</v>
      </c>
      <c r="AC268" s="53" t="e">
        <f t="shared" ca="1" si="62"/>
        <v>#REF!</v>
      </c>
      <c r="AD268" s="74">
        <f t="shared" ca="1" si="66"/>
        <v>0</v>
      </c>
      <c r="AE268" s="74">
        <f t="shared" ref="AE268:AE301" ca="1" si="68">COUNTIF($D$8:$D$157,"&lt;="&amp;AB268)</f>
        <v>0</v>
      </c>
      <c r="AF268" s="53" t="e">
        <f t="shared" ca="1" si="67"/>
        <v>#REF!</v>
      </c>
      <c r="AG268" s="54" t="e">
        <f t="shared" ca="1" si="63"/>
        <v>#REF!</v>
      </c>
    </row>
    <row r="269" spans="14:33">
      <c r="N269" s="110"/>
      <c r="O269" s="65"/>
      <c r="P269" s="65"/>
      <c r="Q269" s="65"/>
      <c r="R269" s="65"/>
      <c r="S269" s="12"/>
      <c r="T269" s="12"/>
      <c r="X269" s="74" t="e">
        <f t="shared" ca="1" si="64"/>
        <v>#REF!</v>
      </c>
      <c r="Y269" s="74" t="e">
        <f t="shared" ca="1" si="65"/>
        <v>#REF!</v>
      </c>
      <c r="Z269" s="74" t="e">
        <f t="shared" ca="1" si="59"/>
        <v>#REF!</v>
      </c>
      <c r="AA269" s="74" t="e">
        <f t="shared" ca="1" si="60"/>
        <v>#REF!</v>
      </c>
      <c r="AB269" s="74" t="e">
        <f t="shared" ca="1" si="61"/>
        <v>#REF!</v>
      </c>
      <c r="AC269" s="53" t="e">
        <f t="shared" ca="1" si="62"/>
        <v>#REF!</v>
      </c>
      <c r="AD269" s="74">
        <f t="shared" ca="1" si="66"/>
        <v>0</v>
      </c>
      <c r="AE269" s="74">
        <f t="shared" ca="1" si="68"/>
        <v>0</v>
      </c>
      <c r="AF269" s="53" t="e">
        <f t="shared" ca="1" si="67"/>
        <v>#REF!</v>
      </c>
      <c r="AG269" s="54" t="e">
        <f t="shared" ca="1" si="63"/>
        <v>#REF!</v>
      </c>
    </row>
    <row r="270" spans="14:33">
      <c r="N270" s="110"/>
      <c r="O270" s="65"/>
      <c r="P270" s="65"/>
      <c r="Q270" s="65"/>
      <c r="R270" s="65"/>
      <c r="S270" s="12"/>
      <c r="T270" s="12"/>
      <c r="X270" s="74" t="e">
        <f t="shared" ca="1" si="64"/>
        <v>#REF!</v>
      </c>
      <c r="Y270" s="74" t="e">
        <f t="shared" ca="1" si="65"/>
        <v>#REF!</v>
      </c>
      <c r="Z270" s="74" t="e">
        <f t="shared" ca="1" si="59"/>
        <v>#REF!</v>
      </c>
      <c r="AA270" s="74" t="e">
        <f t="shared" ca="1" si="60"/>
        <v>#REF!</v>
      </c>
      <c r="AB270" s="74" t="e">
        <f t="shared" ca="1" si="61"/>
        <v>#REF!</v>
      </c>
      <c r="AC270" s="53" t="e">
        <f t="shared" ca="1" si="62"/>
        <v>#REF!</v>
      </c>
      <c r="AD270" s="74">
        <f t="shared" ca="1" si="66"/>
        <v>0</v>
      </c>
      <c r="AE270" s="74">
        <f t="shared" ca="1" si="68"/>
        <v>0</v>
      </c>
      <c r="AF270" s="53" t="e">
        <f t="shared" ca="1" si="67"/>
        <v>#REF!</v>
      </c>
      <c r="AG270" s="54" t="e">
        <f t="shared" ca="1" si="63"/>
        <v>#REF!</v>
      </c>
    </row>
    <row r="271" spans="14:33">
      <c r="N271" s="110"/>
      <c r="O271" s="65"/>
      <c r="P271" s="65"/>
      <c r="Q271" s="65"/>
      <c r="R271" s="65"/>
      <c r="S271" s="12"/>
      <c r="T271" s="12"/>
      <c r="X271" s="74" t="e">
        <f t="shared" ca="1" si="64"/>
        <v>#REF!</v>
      </c>
      <c r="Y271" s="74" t="e">
        <f t="shared" ca="1" si="65"/>
        <v>#REF!</v>
      </c>
      <c r="Z271" s="74" t="e">
        <f t="shared" ca="1" si="59"/>
        <v>#REF!</v>
      </c>
      <c r="AA271" s="74" t="e">
        <f t="shared" ca="1" si="60"/>
        <v>#REF!</v>
      </c>
      <c r="AB271" s="74" t="e">
        <f t="shared" ca="1" si="61"/>
        <v>#REF!</v>
      </c>
      <c r="AC271" s="53" t="e">
        <f t="shared" ca="1" si="62"/>
        <v>#REF!</v>
      </c>
      <c r="AD271" s="74">
        <f t="shared" ca="1" si="66"/>
        <v>0</v>
      </c>
      <c r="AE271" s="74">
        <f t="shared" ca="1" si="68"/>
        <v>0</v>
      </c>
      <c r="AF271" s="53" t="e">
        <f t="shared" ca="1" si="67"/>
        <v>#REF!</v>
      </c>
      <c r="AG271" s="54" t="e">
        <f t="shared" ca="1" si="63"/>
        <v>#REF!</v>
      </c>
    </row>
    <row r="272" spans="14:33">
      <c r="N272" s="110"/>
      <c r="O272" s="65"/>
      <c r="P272" s="65"/>
      <c r="Q272" s="65"/>
      <c r="R272" s="65"/>
      <c r="S272" s="12"/>
      <c r="T272" s="12"/>
      <c r="X272" s="74" t="e">
        <f t="shared" ca="1" si="64"/>
        <v>#REF!</v>
      </c>
      <c r="Y272" s="74" t="e">
        <f t="shared" ca="1" si="65"/>
        <v>#REF!</v>
      </c>
      <c r="Z272" s="74" t="e">
        <f t="shared" ca="1" si="59"/>
        <v>#REF!</v>
      </c>
      <c r="AA272" s="74" t="e">
        <f t="shared" ca="1" si="60"/>
        <v>#REF!</v>
      </c>
      <c r="AB272" s="74" t="e">
        <f t="shared" ca="1" si="61"/>
        <v>#REF!</v>
      </c>
      <c r="AC272" s="53" t="e">
        <f t="shared" ca="1" si="62"/>
        <v>#REF!</v>
      </c>
      <c r="AD272" s="74">
        <f t="shared" ca="1" si="66"/>
        <v>0</v>
      </c>
      <c r="AE272" s="74">
        <f t="shared" ca="1" si="68"/>
        <v>0</v>
      </c>
      <c r="AF272" s="53" t="e">
        <f t="shared" ca="1" si="67"/>
        <v>#REF!</v>
      </c>
      <c r="AG272" s="54" t="e">
        <f t="shared" ca="1" si="63"/>
        <v>#REF!</v>
      </c>
    </row>
    <row r="273" spans="14:33">
      <c r="N273" s="110"/>
      <c r="O273" s="65"/>
      <c r="P273" s="65"/>
      <c r="Q273" s="65"/>
      <c r="R273" s="65"/>
      <c r="S273" s="12"/>
      <c r="T273" s="12"/>
      <c r="X273" s="74" t="e">
        <f t="shared" ca="1" si="64"/>
        <v>#REF!</v>
      </c>
      <c r="Y273" s="74" t="e">
        <f t="shared" ca="1" si="65"/>
        <v>#REF!</v>
      </c>
      <c r="Z273" s="74" t="e">
        <f t="shared" ca="1" si="59"/>
        <v>#REF!</v>
      </c>
      <c r="AA273" s="74" t="e">
        <f t="shared" ca="1" si="60"/>
        <v>#REF!</v>
      </c>
      <c r="AB273" s="74" t="e">
        <f t="shared" ca="1" si="61"/>
        <v>#REF!</v>
      </c>
      <c r="AC273" s="53" t="e">
        <f t="shared" ca="1" si="62"/>
        <v>#REF!</v>
      </c>
      <c r="AD273" s="74">
        <f t="shared" ca="1" si="66"/>
        <v>0</v>
      </c>
      <c r="AE273" s="74">
        <f t="shared" ca="1" si="68"/>
        <v>0</v>
      </c>
      <c r="AF273" s="53" t="e">
        <f t="shared" ca="1" si="67"/>
        <v>#REF!</v>
      </c>
      <c r="AG273" s="54" t="e">
        <f t="shared" ca="1" si="63"/>
        <v>#REF!</v>
      </c>
    </row>
    <row r="274" spans="14:33">
      <c r="N274" s="110"/>
      <c r="O274" s="65"/>
      <c r="P274" s="65"/>
      <c r="Q274" s="65"/>
      <c r="R274" s="65"/>
      <c r="S274" s="12"/>
      <c r="T274" s="12"/>
      <c r="X274" s="74" t="e">
        <f t="shared" ca="1" si="64"/>
        <v>#REF!</v>
      </c>
      <c r="Y274" s="74" t="e">
        <f t="shared" ca="1" si="65"/>
        <v>#REF!</v>
      </c>
      <c r="Z274" s="74" t="e">
        <f t="shared" ca="1" si="59"/>
        <v>#REF!</v>
      </c>
      <c r="AA274" s="74" t="e">
        <f t="shared" ca="1" si="60"/>
        <v>#REF!</v>
      </c>
      <c r="AB274" s="74" t="e">
        <f t="shared" ca="1" si="61"/>
        <v>#REF!</v>
      </c>
      <c r="AC274" s="53" t="e">
        <f t="shared" ca="1" si="62"/>
        <v>#REF!</v>
      </c>
      <c r="AD274" s="74">
        <f t="shared" ca="1" si="66"/>
        <v>0</v>
      </c>
      <c r="AE274" s="74">
        <f t="shared" ca="1" si="68"/>
        <v>0</v>
      </c>
      <c r="AF274" s="53" t="e">
        <f t="shared" ca="1" si="67"/>
        <v>#REF!</v>
      </c>
      <c r="AG274" s="54" t="e">
        <f t="shared" ca="1" si="63"/>
        <v>#REF!</v>
      </c>
    </row>
    <row r="275" spans="14:33">
      <c r="N275" s="110"/>
      <c r="O275" s="65"/>
      <c r="P275" s="65"/>
      <c r="Q275" s="65"/>
      <c r="R275" s="65"/>
      <c r="S275" s="12"/>
      <c r="T275" s="12"/>
      <c r="X275" s="74" t="e">
        <f t="shared" ca="1" si="64"/>
        <v>#REF!</v>
      </c>
      <c r="Y275" s="74" t="e">
        <f t="shared" ca="1" si="65"/>
        <v>#REF!</v>
      </c>
      <c r="Z275" s="74" t="e">
        <f t="shared" ca="1" si="59"/>
        <v>#REF!</v>
      </c>
      <c r="AA275" s="74" t="e">
        <f t="shared" ca="1" si="60"/>
        <v>#REF!</v>
      </c>
      <c r="AB275" s="74" t="e">
        <f t="shared" ca="1" si="61"/>
        <v>#REF!</v>
      </c>
      <c r="AC275" s="53" t="e">
        <f t="shared" ca="1" si="62"/>
        <v>#REF!</v>
      </c>
      <c r="AD275" s="74">
        <f t="shared" ca="1" si="66"/>
        <v>0</v>
      </c>
      <c r="AE275" s="74">
        <f t="shared" ca="1" si="68"/>
        <v>0</v>
      </c>
      <c r="AF275" s="53" t="e">
        <f t="shared" ca="1" si="67"/>
        <v>#REF!</v>
      </c>
      <c r="AG275" s="54" t="e">
        <f t="shared" ca="1" si="63"/>
        <v>#REF!</v>
      </c>
    </row>
    <row r="276" spans="14:33">
      <c r="N276" s="110"/>
      <c r="O276" s="65"/>
      <c r="P276" s="65"/>
      <c r="Q276" s="65"/>
      <c r="R276" s="65"/>
      <c r="S276" s="12"/>
      <c r="T276" s="12"/>
      <c r="X276" s="74" t="e">
        <f t="shared" ca="1" si="64"/>
        <v>#REF!</v>
      </c>
      <c r="Y276" s="74" t="e">
        <f t="shared" ca="1" si="65"/>
        <v>#REF!</v>
      </c>
      <c r="Z276" s="74" t="e">
        <f t="shared" ca="1" si="59"/>
        <v>#REF!</v>
      </c>
      <c r="AA276" s="74" t="e">
        <f t="shared" ca="1" si="60"/>
        <v>#REF!</v>
      </c>
      <c r="AB276" s="74" t="e">
        <f t="shared" ca="1" si="61"/>
        <v>#REF!</v>
      </c>
      <c r="AC276" s="53" t="e">
        <f t="shared" ca="1" si="62"/>
        <v>#REF!</v>
      </c>
      <c r="AD276" s="74">
        <f t="shared" ca="1" si="66"/>
        <v>0</v>
      </c>
      <c r="AE276" s="74">
        <f t="shared" ca="1" si="68"/>
        <v>0</v>
      </c>
      <c r="AF276" s="53" t="e">
        <f t="shared" ca="1" si="67"/>
        <v>#REF!</v>
      </c>
      <c r="AG276" s="54" t="e">
        <f t="shared" ca="1" si="63"/>
        <v>#REF!</v>
      </c>
    </row>
    <row r="277" spans="14:33">
      <c r="N277" s="110"/>
      <c r="O277" s="65"/>
      <c r="P277" s="65"/>
      <c r="Q277" s="65"/>
      <c r="R277" s="65"/>
      <c r="S277" s="12"/>
      <c r="T277" s="12"/>
      <c r="X277" s="74" t="e">
        <f t="shared" ca="1" si="64"/>
        <v>#REF!</v>
      </c>
      <c r="Y277" s="74" t="e">
        <f t="shared" ca="1" si="65"/>
        <v>#REF!</v>
      </c>
      <c r="Z277" s="74" t="e">
        <f t="shared" ca="1" si="59"/>
        <v>#REF!</v>
      </c>
      <c r="AA277" s="74" t="e">
        <f t="shared" ca="1" si="60"/>
        <v>#REF!</v>
      </c>
      <c r="AB277" s="74" t="e">
        <f t="shared" ca="1" si="61"/>
        <v>#REF!</v>
      </c>
      <c r="AC277" s="53" t="e">
        <f t="shared" ca="1" si="62"/>
        <v>#REF!</v>
      </c>
      <c r="AD277" s="74">
        <f t="shared" ca="1" si="66"/>
        <v>0</v>
      </c>
      <c r="AE277" s="74">
        <f t="shared" ca="1" si="68"/>
        <v>0</v>
      </c>
      <c r="AF277" s="53" t="e">
        <f t="shared" ca="1" si="67"/>
        <v>#REF!</v>
      </c>
      <c r="AG277" s="54" t="e">
        <f t="shared" ca="1" si="63"/>
        <v>#REF!</v>
      </c>
    </row>
    <row r="278" spans="14:33">
      <c r="N278" s="110"/>
      <c r="O278" s="65"/>
      <c r="P278" s="65"/>
      <c r="Q278" s="65"/>
      <c r="R278" s="65"/>
      <c r="S278" s="12"/>
      <c r="T278" s="12"/>
      <c r="X278" s="74" t="e">
        <f t="shared" ca="1" si="64"/>
        <v>#REF!</v>
      </c>
      <c r="Y278" s="74" t="e">
        <f t="shared" ca="1" si="65"/>
        <v>#REF!</v>
      </c>
      <c r="Z278" s="74" t="e">
        <f t="shared" ca="1" si="59"/>
        <v>#REF!</v>
      </c>
      <c r="AA278" s="74" t="e">
        <f t="shared" ca="1" si="60"/>
        <v>#REF!</v>
      </c>
      <c r="AB278" s="74" t="e">
        <f t="shared" ca="1" si="61"/>
        <v>#REF!</v>
      </c>
      <c r="AC278" s="53" t="e">
        <f t="shared" ca="1" si="62"/>
        <v>#REF!</v>
      </c>
      <c r="AD278" s="74">
        <f t="shared" ca="1" si="66"/>
        <v>0</v>
      </c>
      <c r="AE278" s="74">
        <f t="shared" ca="1" si="68"/>
        <v>0</v>
      </c>
      <c r="AF278" s="53" t="e">
        <f t="shared" ca="1" si="67"/>
        <v>#REF!</v>
      </c>
      <c r="AG278" s="54" t="e">
        <f t="shared" ca="1" si="63"/>
        <v>#REF!</v>
      </c>
    </row>
    <row r="279" spans="14:33">
      <c r="N279" s="110"/>
      <c r="O279" s="65"/>
      <c r="P279" s="65"/>
      <c r="Q279" s="65"/>
      <c r="R279" s="65"/>
      <c r="S279" s="12"/>
      <c r="T279" s="12"/>
      <c r="X279" s="74" t="e">
        <f t="shared" ca="1" si="64"/>
        <v>#REF!</v>
      </c>
      <c r="Y279" s="74" t="e">
        <f t="shared" ca="1" si="65"/>
        <v>#REF!</v>
      </c>
      <c r="Z279" s="74" t="e">
        <f t="shared" ca="1" si="59"/>
        <v>#REF!</v>
      </c>
      <c r="AA279" s="74" t="e">
        <f t="shared" ca="1" si="60"/>
        <v>#REF!</v>
      </c>
      <c r="AB279" s="74" t="e">
        <f t="shared" ca="1" si="61"/>
        <v>#REF!</v>
      </c>
      <c r="AC279" s="53" t="e">
        <f t="shared" ca="1" si="62"/>
        <v>#REF!</v>
      </c>
      <c r="AD279" s="74">
        <f t="shared" ca="1" si="66"/>
        <v>0</v>
      </c>
      <c r="AE279" s="74">
        <f t="shared" ca="1" si="68"/>
        <v>0</v>
      </c>
      <c r="AF279" s="53" t="e">
        <f t="shared" ca="1" si="67"/>
        <v>#REF!</v>
      </c>
      <c r="AG279" s="54" t="e">
        <f t="shared" ca="1" si="63"/>
        <v>#REF!</v>
      </c>
    </row>
    <row r="280" spans="14:33">
      <c r="N280" s="110"/>
      <c r="O280" s="65"/>
      <c r="P280" s="65"/>
      <c r="Q280" s="65"/>
      <c r="R280" s="65"/>
      <c r="S280" s="12"/>
      <c r="T280" s="12"/>
      <c r="X280" s="74" t="e">
        <f t="shared" ca="1" si="64"/>
        <v>#REF!</v>
      </c>
      <c r="Y280" s="74" t="e">
        <f t="shared" ca="1" si="65"/>
        <v>#REF!</v>
      </c>
      <c r="Z280" s="74" t="e">
        <f t="shared" ca="1" si="59"/>
        <v>#REF!</v>
      </c>
      <c r="AA280" s="74" t="e">
        <f t="shared" ca="1" si="60"/>
        <v>#REF!</v>
      </c>
      <c r="AB280" s="74" t="e">
        <f t="shared" ca="1" si="61"/>
        <v>#REF!</v>
      </c>
      <c r="AC280" s="53" t="e">
        <f t="shared" ca="1" si="62"/>
        <v>#REF!</v>
      </c>
      <c r="AD280" s="74">
        <f t="shared" ca="1" si="66"/>
        <v>0</v>
      </c>
      <c r="AE280" s="74">
        <f t="shared" ca="1" si="68"/>
        <v>0</v>
      </c>
      <c r="AF280" s="53" t="e">
        <f t="shared" ca="1" si="67"/>
        <v>#REF!</v>
      </c>
      <c r="AG280" s="54" t="e">
        <f t="shared" ca="1" si="63"/>
        <v>#REF!</v>
      </c>
    </row>
    <row r="281" spans="14:33">
      <c r="N281" s="110"/>
      <c r="O281" s="65"/>
      <c r="P281" s="65"/>
      <c r="Q281" s="65"/>
      <c r="R281" s="65"/>
      <c r="S281" s="12"/>
      <c r="T281" s="12"/>
      <c r="X281" s="74" t="e">
        <f t="shared" ca="1" si="64"/>
        <v>#REF!</v>
      </c>
      <c r="Y281" s="74" t="e">
        <f t="shared" ca="1" si="65"/>
        <v>#REF!</v>
      </c>
      <c r="Z281" s="74" t="e">
        <f t="shared" ca="1" si="59"/>
        <v>#REF!</v>
      </c>
      <c r="AA281" s="74" t="e">
        <f t="shared" ca="1" si="60"/>
        <v>#REF!</v>
      </c>
      <c r="AB281" s="74" t="e">
        <f t="shared" ca="1" si="61"/>
        <v>#REF!</v>
      </c>
      <c r="AC281" s="53" t="e">
        <f t="shared" ca="1" si="62"/>
        <v>#REF!</v>
      </c>
      <c r="AD281" s="74">
        <f t="shared" ca="1" si="66"/>
        <v>0</v>
      </c>
      <c r="AE281" s="74">
        <f t="shared" ca="1" si="68"/>
        <v>0</v>
      </c>
      <c r="AF281" s="53" t="e">
        <f t="shared" ca="1" si="67"/>
        <v>#REF!</v>
      </c>
      <c r="AG281" s="54" t="e">
        <f t="shared" ca="1" si="63"/>
        <v>#REF!</v>
      </c>
    </row>
    <row r="282" spans="14:33">
      <c r="N282" s="110"/>
      <c r="O282" s="65"/>
      <c r="P282" s="65"/>
      <c r="Q282" s="65"/>
      <c r="R282" s="65"/>
      <c r="S282" s="12"/>
      <c r="T282" s="12"/>
      <c r="X282" s="74" t="e">
        <f t="shared" ca="1" si="64"/>
        <v>#REF!</v>
      </c>
      <c r="Y282" s="74" t="e">
        <f t="shared" ca="1" si="65"/>
        <v>#REF!</v>
      </c>
      <c r="Z282" s="74" t="e">
        <f t="shared" ca="1" si="59"/>
        <v>#REF!</v>
      </c>
      <c r="AA282" s="74" t="e">
        <f t="shared" ca="1" si="60"/>
        <v>#REF!</v>
      </c>
      <c r="AB282" s="74" t="e">
        <f t="shared" ca="1" si="61"/>
        <v>#REF!</v>
      </c>
      <c r="AC282" s="53" t="e">
        <f t="shared" ca="1" si="62"/>
        <v>#REF!</v>
      </c>
      <c r="AD282" s="74">
        <f t="shared" ca="1" si="66"/>
        <v>0</v>
      </c>
      <c r="AE282" s="74">
        <f t="shared" ca="1" si="68"/>
        <v>0</v>
      </c>
      <c r="AF282" s="53" t="e">
        <f t="shared" ca="1" si="67"/>
        <v>#REF!</v>
      </c>
      <c r="AG282" s="54" t="e">
        <f t="shared" ca="1" si="63"/>
        <v>#REF!</v>
      </c>
    </row>
    <row r="283" spans="14:33">
      <c r="N283" s="110"/>
      <c r="O283" s="65"/>
      <c r="P283" s="65"/>
      <c r="Q283" s="65"/>
      <c r="R283" s="65"/>
      <c r="S283" s="12"/>
      <c r="T283" s="12"/>
      <c r="X283" s="74" t="e">
        <f t="shared" ca="1" si="64"/>
        <v>#REF!</v>
      </c>
      <c r="Y283" s="74" t="e">
        <f t="shared" ca="1" si="65"/>
        <v>#REF!</v>
      </c>
      <c r="Z283" s="74" t="e">
        <f t="shared" ca="1" si="59"/>
        <v>#REF!</v>
      </c>
      <c r="AA283" s="74" t="e">
        <f t="shared" ca="1" si="60"/>
        <v>#REF!</v>
      </c>
      <c r="AB283" s="74" t="e">
        <f t="shared" ca="1" si="61"/>
        <v>#REF!</v>
      </c>
      <c r="AC283" s="53" t="e">
        <f t="shared" ca="1" si="62"/>
        <v>#REF!</v>
      </c>
      <c r="AD283" s="74">
        <f t="shared" ca="1" si="66"/>
        <v>0</v>
      </c>
      <c r="AE283" s="74">
        <f t="shared" ca="1" si="68"/>
        <v>0</v>
      </c>
      <c r="AF283" s="53" t="e">
        <f t="shared" ca="1" si="67"/>
        <v>#REF!</v>
      </c>
      <c r="AG283" s="54" t="e">
        <f t="shared" ca="1" si="63"/>
        <v>#REF!</v>
      </c>
    </row>
    <row r="284" spans="14:33">
      <c r="N284" s="110"/>
      <c r="O284" s="65"/>
      <c r="P284" s="65"/>
      <c r="Q284" s="65"/>
      <c r="R284" s="65"/>
      <c r="S284" s="12"/>
      <c r="T284" s="12"/>
      <c r="X284" s="74" t="e">
        <f t="shared" ca="1" si="64"/>
        <v>#REF!</v>
      </c>
      <c r="Y284" s="74" t="e">
        <f t="shared" ca="1" si="65"/>
        <v>#REF!</v>
      </c>
      <c r="Z284" s="74" t="e">
        <f t="shared" ca="1" si="59"/>
        <v>#REF!</v>
      </c>
      <c r="AA284" s="74" t="e">
        <f t="shared" ca="1" si="60"/>
        <v>#REF!</v>
      </c>
      <c r="AB284" s="74" t="e">
        <f t="shared" ca="1" si="61"/>
        <v>#REF!</v>
      </c>
      <c r="AC284" s="53" t="e">
        <f t="shared" ca="1" si="62"/>
        <v>#REF!</v>
      </c>
      <c r="AD284" s="74">
        <f t="shared" ca="1" si="66"/>
        <v>0</v>
      </c>
      <c r="AE284" s="74">
        <f t="shared" ca="1" si="68"/>
        <v>0</v>
      </c>
      <c r="AF284" s="53" t="e">
        <f t="shared" ca="1" si="67"/>
        <v>#REF!</v>
      </c>
      <c r="AG284" s="54" t="e">
        <f t="shared" ca="1" si="63"/>
        <v>#REF!</v>
      </c>
    </row>
    <row r="285" spans="14:33">
      <c r="N285" s="110"/>
      <c r="O285" s="65"/>
      <c r="P285" s="65"/>
      <c r="Q285" s="65"/>
      <c r="R285" s="65"/>
      <c r="S285" s="12"/>
      <c r="T285" s="12"/>
      <c r="X285" s="74" t="e">
        <f t="shared" ca="1" si="64"/>
        <v>#REF!</v>
      </c>
      <c r="Y285" s="74" t="e">
        <f t="shared" ca="1" si="65"/>
        <v>#REF!</v>
      </c>
      <c r="Z285" s="74" t="e">
        <f t="shared" ca="1" si="59"/>
        <v>#REF!</v>
      </c>
      <c r="AA285" s="74" t="e">
        <f t="shared" ca="1" si="60"/>
        <v>#REF!</v>
      </c>
      <c r="AB285" s="74" t="e">
        <f t="shared" ca="1" si="61"/>
        <v>#REF!</v>
      </c>
      <c r="AC285" s="53" t="e">
        <f t="shared" ca="1" si="62"/>
        <v>#REF!</v>
      </c>
      <c r="AD285" s="74">
        <f t="shared" ca="1" si="66"/>
        <v>0</v>
      </c>
      <c r="AE285" s="74">
        <f t="shared" ca="1" si="68"/>
        <v>0</v>
      </c>
      <c r="AF285" s="53" t="e">
        <f t="shared" ca="1" si="67"/>
        <v>#REF!</v>
      </c>
      <c r="AG285" s="54" t="e">
        <f t="shared" ca="1" si="63"/>
        <v>#REF!</v>
      </c>
    </row>
    <row r="286" spans="14:33">
      <c r="N286" s="110"/>
      <c r="O286" s="65"/>
      <c r="P286" s="65"/>
      <c r="Q286" s="65"/>
      <c r="R286" s="65"/>
      <c r="S286" s="12"/>
      <c r="T286" s="12"/>
      <c r="X286" s="74" t="e">
        <f t="shared" ca="1" si="64"/>
        <v>#REF!</v>
      </c>
      <c r="Y286" s="74" t="e">
        <f t="shared" ca="1" si="65"/>
        <v>#REF!</v>
      </c>
      <c r="Z286" s="74" t="e">
        <f t="shared" ca="1" si="59"/>
        <v>#REF!</v>
      </c>
      <c r="AA286" s="74" t="e">
        <f t="shared" ca="1" si="60"/>
        <v>#REF!</v>
      </c>
      <c r="AB286" s="74" t="e">
        <f t="shared" ca="1" si="61"/>
        <v>#REF!</v>
      </c>
      <c r="AC286" s="53" t="e">
        <f t="shared" ca="1" si="62"/>
        <v>#REF!</v>
      </c>
      <c r="AD286" s="74">
        <f t="shared" ca="1" si="66"/>
        <v>0</v>
      </c>
      <c r="AE286" s="74">
        <f t="shared" ca="1" si="68"/>
        <v>0</v>
      </c>
      <c r="AF286" s="53" t="e">
        <f t="shared" ca="1" si="67"/>
        <v>#REF!</v>
      </c>
      <c r="AG286" s="54" t="e">
        <f t="shared" ca="1" si="63"/>
        <v>#REF!</v>
      </c>
    </row>
    <row r="287" spans="14:33">
      <c r="N287" s="110"/>
      <c r="O287" s="65"/>
      <c r="P287" s="65"/>
      <c r="Q287" s="65"/>
      <c r="R287" s="65"/>
      <c r="S287" s="12"/>
      <c r="T287" s="12"/>
      <c r="X287" s="74" t="e">
        <f t="shared" ca="1" si="64"/>
        <v>#REF!</v>
      </c>
      <c r="Y287" s="74" t="e">
        <f t="shared" ca="1" si="65"/>
        <v>#REF!</v>
      </c>
      <c r="Z287" s="74" t="e">
        <f t="shared" ca="1" si="59"/>
        <v>#REF!</v>
      </c>
      <c r="AA287" s="74" t="e">
        <f t="shared" ca="1" si="60"/>
        <v>#REF!</v>
      </c>
      <c r="AB287" s="74" t="e">
        <f t="shared" ca="1" si="61"/>
        <v>#REF!</v>
      </c>
      <c r="AC287" s="53" t="e">
        <f t="shared" ca="1" si="62"/>
        <v>#REF!</v>
      </c>
      <c r="AD287" s="74">
        <f t="shared" ca="1" si="66"/>
        <v>0</v>
      </c>
      <c r="AE287" s="74">
        <f t="shared" ca="1" si="68"/>
        <v>0</v>
      </c>
      <c r="AF287" s="53" t="e">
        <f t="shared" ca="1" si="67"/>
        <v>#REF!</v>
      </c>
      <c r="AG287" s="54" t="e">
        <f t="shared" ca="1" si="63"/>
        <v>#REF!</v>
      </c>
    </row>
    <row r="288" spans="14:33">
      <c r="N288" s="110"/>
      <c r="O288" s="65"/>
      <c r="P288" s="65"/>
      <c r="Q288" s="65"/>
      <c r="R288" s="65"/>
      <c r="S288" s="12"/>
      <c r="T288" s="12"/>
      <c r="X288" s="74" t="e">
        <f t="shared" ca="1" si="64"/>
        <v>#REF!</v>
      </c>
      <c r="Y288" s="74" t="e">
        <f t="shared" ca="1" si="65"/>
        <v>#REF!</v>
      </c>
      <c r="Z288" s="74" t="e">
        <f t="shared" ca="1" si="59"/>
        <v>#REF!</v>
      </c>
      <c r="AA288" s="74" t="e">
        <f t="shared" ca="1" si="60"/>
        <v>#REF!</v>
      </c>
      <c r="AB288" s="74" t="e">
        <f t="shared" ca="1" si="61"/>
        <v>#REF!</v>
      </c>
      <c r="AC288" s="53" t="e">
        <f t="shared" ca="1" si="62"/>
        <v>#REF!</v>
      </c>
      <c r="AD288" s="74">
        <f t="shared" ca="1" si="66"/>
        <v>0</v>
      </c>
      <c r="AE288" s="74">
        <f t="shared" ca="1" si="68"/>
        <v>0</v>
      </c>
      <c r="AF288" s="53" t="e">
        <f t="shared" ca="1" si="67"/>
        <v>#REF!</v>
      </c>
      <c r="AG288" s="54" t="e">
        <f t="shared" ca="1" si="63"/>
        <v>#REF!</v>
      </c>
    </row>
    <row r="289" spans="14:33">
      <c r="N289" s="110"/>
      <c r="O289" s="65"/>
      <c r="P289" s="65"/>
      <c r="Q289" s="65"/>
      <c r="R289" s="65"/>
      <c r="S289" s="12"/>
      <c r="T289" s="12"/>
      <c r="X289" s="74" t="e">
        <f t="shared" ca="1" si="64"/>
        <v>#REF!</v>
      </c>
      <c r="Y289" s="74" t="e">
        <f t="shared" ca="1" si="65"/>
        <v>#REF!</v>
      </c>
      <c r="Z289" s="74" t="e">
        <f t="shared" ca="1" si="59"/>
        <v>#REF!</v>
      </c>
      <c r="AA289" s="74" t="e">
        <f t="shared" ca="1" si="60"/>
        <v>#REF!</v>
      </c>
      <c r="AB289" s="74" t="e">
        <f t="shared" ca="1" si="61"/>
        <v>#REF!</v>
      </c>
      <c r="AC289" s="53" t="e">
        <f t="shared" ca="1" si="62"/>
        <v>#REF!</v>
      </c>
      <c r="AD289" s="74">
        <f t="shared" ca="1" si="66"/>
        <v>0</v>
      </c>
      <c r="AE289" s="74">
        <f t="shared" ca="1" si="68"/>
        <v>0</v>
      </c>
      <c r="AF289" s="53" t="e">
        <f t="shared" ca="1" si="67"/>
        <v>#REF!</v>
      </c>
      <c r="AG289" s="54" t="e">
        <f t="shared" ca="1" si="63"/>
        <v>#REF!</v>
      </c>
    </row>
    <row r="290" spans="14:33">
      <c r="N290" s="110"/>
      <c r="O290" s="65"/>
      <c r="P290" s="65"/>
      <c r="Q290" s="65"/>
      <c r="R290" s="65"/>
      <c r="S290" s="12"/>
      <c r="T290" s="12"/>
      <c r="X290" s="74" t="e">
        <f t="shared" ca="1" si="64"/>
        <v>#REF!</v>
      </c>
      <c r="Y290" s="74" t="e">
        <f t="shared" ca="1" si="65"/>
        <v>#REF!</v>
      </c>
      <c r="Z290" s="74" t="e">
        <f t="shared" ca="1" si="59"/>
        <v>#REF!</v>
      </c>
      <c r="AA290" s="74" t="e">
        <f t="shared" ca="1" si="60"/>
        <v>#REF!</v>
      </c>
      <c r="AB290" s="74" t="e">
        <f t="shared" ca="1" si="61"/>
        <v>#REF!</v>
      </c>
      <c r="AC290" s="53" t="e">
        <f t="shared" ca="1" si="62"/>
        <v>#REF!</v>
      </c>
      <c r="AD290" s="74">
        <f t="shared" ca="1" si="66"/>
        <v>0</v>
      </c>
      <c r="AE290" s="74">
        <f t="shared" ca="1" si="68"/>
        <v>0</v>
      </c>
      <c r="AF290" s="53" t="e">
        <f t="shared" ca="1" si="67"/>
        <v>#REF!</v>
      </c>
      <c r="AG290" s="54" t="e">
        <f t="shared" ca="1" si="63"/>
        <v>#REF!</v>
      </c>
    </row>
    <row r="291" spans="14:33">
      <c r="N291" s="110"/>
      <c r="O291" s="65"/>
      <c r="P291" s="65"/>
      <c r="Q291" s="65"/>
      <c r="R291" s="65"/>
      <c r="S291" s="12"/>
      <c r="T291" s="12"/>
      <c r="X291" s="74" t="e">
        <f t="shared" ca="1" si="64"/>
        <v>#REF!</v>
      </c>
      <c r="Y291" s="74" t="e">
        <f t="shared" ca="1" si="65"/>
        <v>#REF!</v>
      </c>
      <c r="Z291" s="74" t="e">
        <f t="shared" ca="1" si="59"/>
        <v>#REF!</v>
      </c>
      <c r="AA291" s="74" t="e">
        <f t="shared" ca="1" si="60"/>
        <v>#REF!</v>
      </c>
      <c r="AB291" s="74" t="e">
        <f t="shared" ca="1" si="61"/>
        <v>#REF!</v>
      </c>
      <c r="AC291" s="53" t="e">
        <f t="shared" ca="1" si="62"/>
        <v>#REF!</v>
      </c>
      <c r="AD291" s="74">
        <f t="shared" ca="1" si="66"/>
        <v>0</v>
      </c>
      <c r="AE291" s="74">
        <f t="shared" ca="1" si="68"/>
        <v>0</v>
      </c>
      <c r="AF291" s="53" t="e">
        <f t="shared" ca="1" si="67"/>
        <v>#REF!</v>
      </c>
      <c r="AG291" s="54" t="e">
        <f t="shared" ca="1" si="63"/>
        <v>#REF!</v>
      </c>
    </row>
    <row r="292" spans="14:33">
      <c r="N292" s="110"/>
      <c r="O292" s="65"/>
      <c r="P292" s="65"/>
      <c r="Q292" s="65"/>
      <c r="R292" s="65"/>
      <c r="S292" s="12"/>
      <c r="T292" s="12"/>
      <c r="X292" s="74" t="e">
        <f t="shared" ca="1" si="64"/>
        <v>#REF!</v>
      </c>
      <c r="Y292" s="74" t="e">
        <f t="shared" ca="1" si="65"/>
        <v>#REF!</v>
      </c>
      <c r="Z292" s="74" t="e">
        <f t="shared" ca="1" si="59"/>
        <v>#REF!</v>
      </c>
      <c r="AA292" s="74" t="e">
        <f t="shared" ca="1" si="60"/>
        <v>#REF!</v>
      </c>
      <c r="AB292" s="74" t="e">
        <f t="shared" ca="1" si="61"/>
        <v>#REF!</v>
      </c>
      <c r="AC292" s="53" t="e">
        <f t="shared" ca="1" si="62"/>
        <v>#REF!</v>
      </c>
      <c r="AD292" s="74">
        <f t="shared" ca="1" si="66"/>
        <v>0</v>
      </c>
      <c r="AE292" s="74">
        <f t="shared" ca="1" si="68"/>
        <v>0</v>
      </c>
      <c r="AF292" s="53" t="e">
        <f t="shared" ca="1" si="67"/>
        <v>#REF!</v>
      </c>
      <c r="AG292" s="54" t="e">
        <f t="shared" ca="1" si="63"/>
        <v>#REF!</v>
      </c>
    </row>
    <row r="293" spans="14:33">
      <c r="N293" s="110"/>
      <c r="O293" s="65"/>
      <c r="P293" s="65"/>
      <c r="Q293" s="65"/>
      <c r="R293" s="65"/>
      <c r="S293" s="12"/>
      <c r="T293" s="12"/>
      <c r="X293" s="74" t="e">
        <f t="shared" ca="1" si="64"/>
        <v>#REF!</v>
      </c>
      <c r="Y293" s="74" t="e">
        <f t="shared" ca="1" si="65"/>
        <v>#REF!</v>
      </c>
      <c r="Z293" s="74" t="e">
        <f t="shared" ca="1" si="59"/>
        <v>#REF!</v>
      </c>
      <c r="AA293" s="74" t="e">
        <f t="shared" ca="1" si="60"/>
        <v>#REF!</v>
      </c>
      <c r="AB293" s="74" t="e">
        <f t="shared" ca="1" si="61"/>
        <v>#REF!</v>
      </c>
      <c r="AC293" s="53" t="e">
        <f t="shared" ca="1" si="62"/>
        <v>#REF!</v>
      </c>
      <c r="AD293" s="74">
        <f t="shared" ca="1" si="66"/>
        <v>0</v>
      </c>
      <c r="AE293" s="74">
        <f t="shared" ca="1" si="68"/>
        <v>0</v>
      </c>
      <c r="AF293" s="53" t="e">
        <f t="shared" ca="1" si="67"/>
        <v>#REF!</v>
      </c>
      <c r="AG293" s="54" t="e">
        <f t="shared" ca="1" si="63"/>
        <v>#REF!</v>
      </c>
    </row>
    <row r="294" spans="14:33">
      <c r="N294" s="110"/>
      <c r="O294" s="65"/>
      <c r="P294" s="65"/>
      <c r="Q294" s="65"/>
      <c r="R294" s="65"/>
      <c r="S294" s="12"/>
      <c r="T294" s="12"/>
      <c r="X294" s="74" t="e">
        <f t="shared" ca="1" si="64"/>
        <v>#REF!</v>
      </c>
      <c r="Y294" s="74" t="e">
        <f t="shared" ca="1" si="65"/>
        <v>#REF!</v>
      </c>
      <c r="Z294" s="74" t="e">
        <f t="shared" ca="1" si="59"/>
        <v>#REF!</v>
      </c>
      <c r="AA294" s="74" t="e">
        <f t="shared" ca="1" si="60"/>
        <v>#REF!</v>
      </c>
      <c r="AB294" s="74" t="e">
        <f t="shared" ca="1" si="61"/>
        <v>#REF!</v>
      </c>
      <c r="AC294" s="53" t="e">
        <f t="shared" ca="1" si="62"/>
        <v>#REF!</v>
      </c>
      <c r="AD294" s="74">
        <f t="shared" ca="1" si="66"/>
        <v>0</v>
      </c>
      <c r="AE294" s="74">
        <f t="shared" ca="1" si="68"/>
        <v>0</v>
      </c>
      <c r="AF294" s="53" t="e">
        <f t="shared" ca="1" si="67"/>
        <v>#REF!</v>
      </c>
      <c r="AG294" s="54" t="e">
        <f t="shared" ca="1" si="63"/>
        <v>#REF!</v>
      </c>
    </row>
    <row r="295" spans="14:33">
      <c r="N295" s="110"/>
      <c r="O295" s="65"/>
      <c r="P295" s="65"/>
      <c r="Q295" s="65"/>
      <c r="R295" s="65"/>
      <c r="S295" s="12"/>
      <c r="T295" s="12"/>
      <c r="X295" s="74" t="e">
        <f t="shared" ca="1" si="64"/>
        <v>#REF!</v>
      </c>
      <c r="Y295" s="74" t="e">
        <f t="shared" ca="1" si="65"/>
        <v>#REF!</v>
      </c>
      <c r="Z295" s="74" t="e">
        <f t="shared" ca="1" si="59"/>
        <v>#REF!</v>
      </c>
      <c r="AA295" s="74" t="e">
        <f t="shared" ca="1" si="60"/>
        <v>#REF!</v>
      </c>
      <c r="AB295" s="74" t="e">
        <f t="shared" ca="1" si="61"/>
        <v>#REF!</v>
      </c>
      <c r="AC295" s="53" t="e">
        <f t="shared" ca="1" si="62"/>
        <v>#REF!</v>
      </c>
      <c r="AD295" s="74">
        <f t="shared" ca="1" si="66"/>
        <v>0</v>
      </c>
      <c r="AE295" s="74">
        <f t="shared" ca="1" si="68"/>
        <v>0</v>
      </c>
      <c r="AF295" s="53" t="e">
        <f t="shared" ca="1" si="67"/>
        <v>#REF!</v>
      </c>
      <c r="AG295" s="54" t="e">
        <f t="shared" ca="1" si="63"/>
        <v>#REF!</v>
      </c>
    </row>
    <row r="296" spans="14:33">
      <c r="N296" s="110"/>
      <c r="O296" s="65"/>
      <c r="P296" s="65"/>
      <c r="Q296" s="65"/>
      <c r="R296" s="65"/>
      <c r="S296" s="12"/>
      <c r="T296" s="12"/>
      <c r="X296" s="74" t="e">
        <f t="shared" ca="1" si="64"/>
        <v>#REF!</v>
      </c>
      <c r="Y296" s="74" t="e">
        <f t="shared" ca="1" si="65"/>
        <v>#REF!</v>
      </c>
      <c r="Z296" s="74" t="e">
        <f t="shared" ca="1" si="59"/>
        <v>#REF!</v>
      </c>
      <c r="AA296" s="74" t="e">
        <f t="shared" ca="1" si="60"/>
        <v>#REF!</v>
      </c>
      <c r="AB296" s="74" t="e">
        <f t="shared" ca="1" si="61"/>
        <v>#REF!</v>
      </c>
      <c r="AC296" s="53" t="e">
        <f t="shared" ca="1" si="62"/>
        <v>#REF!</v>
      </c>
      <c r="AD296" s="74">
        <f t="shared" ca="1" si="66"/>
        <v>0</v>
      </c>
      <c r="AE296" s="74">
        <f t="shared" ca="1" si="68"/>
        <v>0</v>
      </c>
      <c r="AF296" s="53" t="e">
        <f t="shared" ca="1" si="67"/>
        <v>#REF!</v>
      </c>
      <c r="AG296" s="54" t="e">
        <f t="shared" ca="1" si="63"/>
        <v>#REF!</v>
      </c>
    </row>
    <row r="297" spans="14:33">
      <c r="N297" s="110"/>
      <c r="O297" s="65"/>
      <c r="P297" s="65"/>
      <c r="Q297" s="65"/>
      <c r="R297" s="65"/>
      <c r="S297" s="12"/>
      <c r="T297" s="12"/>
      <c r="X297" s="74" t="e">
        <f t="shared" ca="1" si="64"/>
        <v>#REF!</v>
      </c>
      <c r="Y297" s="74" t="e">
        <f t="shared" ca="1" si="65"/>
        <v>#REF!</v>
      </c>
      <c r="Z297" s="74" t="e">
        <f t="shared" ca="1" si="59"/>
        <v>#REF!</v>
      </c>
      <c r="AA297" s="74" t="e">
        <f t="shared" ca="1" si="60"/>
        <v>#REF!</v>
      </c>
      <c r="AB297" s="74" t="e">
        <f t="shared" ca="1" si="61"/>
        <v>#REF!</v>
      </c>
      <c r="AC297" s="53" t="e">
        <f t="shared" ca="1" si="62"/>
        <v>#REF!</v>
      </c>
      <c r="AD297" s="74">
        <f t="shared" ca="1" si="66"/>
        <v>0</v>
      </c>
      <c r="AE297" s="74">
        <f t="shared" ca="1" si="68"/>
        <v>0</v>
      </c>
      <c r="AF297" s="53" t="e">
        <f t="shared" ca="1" si="67"/>
        <v>#REF!</v>
      </c>
      <c r="AG297" s="54" t="e">
        <f t="shared" ca="1" si="63"/>
        <v>#REF!</v>
      </c>
    </row>
    <row r="298" spans="14:33">
      <c r="N298" s="110"/>
      <c r="O298" s="65"/>
      <c r="P298" s="65"/>
      <c r="Q298" s="65"/>
      <c r="R298" s="65"/>
      <c r="S298" s="12"/>
      <c r="T298" s="12"/>
      <c r="X298" s="74" t="e">
        <f t="shared" ca="1" si="64"/>
        <v>#REF!</v>
      </c>
      <c r="Y298" s="74" t="e">
        <f t="shared" ca="1" si="65"/>
        <v>#REF!</v>
      </c>
      <c r="Z298" s="74" t="e">
        <f t="shared" ca="1" si="59"/>
        <v>#REF!</v>
      </c>
      <c r="AA298" s="74" t="e">
        <f t="shared" ca="1" si="60"/>
        <v>#REF!</v>
      </c>
      <c r="AB298" s="74" t="e">
        <f t="shared" ca="1" si="61"/>
        <v>#REF!</v>
      </c>
      <c r="AC298" s="53" t="e">
        <f t="shared" ca="1" si="62"/>
        <v>#REF!</v>
      </c>
      <c r="AD298" s="74">
        <f t="shared" ca="1" si="66"/>
        <v>0</v>
      </c>
      <c r="AE298" s="74">
        <f t="shared" ca="1" si="68"/>
        <v>0</v>
      </c>
      <c r="AF298" s="53" t="e">
        <f t="shared" ca="1" si="67"/>
        <v>#REF!</v>
      </c>
      <c r="AG298" s="54" t="e">
        <f t="shared" ca="1" si="63"/>
        <v>#REF!</v>
      </c>
    </row>
    <row r="299" spans="14:33">
      <c r="N299" s="110"/>
      <c r="O299" s="65"/>
      <c r="P299" s="65"/>
      <c r="Q299" s="65"/>
      <c r="R299" s="65"/>
      <c r="S299" s="12"/>
      <c r="T299" s="12"/>
      <c r="X299" s="74" t="e">
        <f t="shared" ca="1" si="64"/>
        <v>#REF!</v>
      </c>
      <c r="Y299" s="74" t="e">
        <f t="shared" ca="1" si="65"/>
        <v>#REF!</v>
      </c>
      <c r="Z299" s="74" t="e">
        <f t="shared" ca="1" si="59"/>
        <v>#REF!</v>
      </c>
      <c r="AA299" s="74" t="e">
        <f t="shared" ca="1" si="60"/>
        <v>#REF!</v>
      </c>
      <c r="AB299" s="74" t="e">
        <f t="shared" ca="1" si="61"/>
        <v>#REF!</v>
      </c>
      <c r="AC299" s="53" t="e">
        <f t="shared" ca="1" si="62"/>
        <v>#REF!</v>
      </c>
      <c r="AD299" s="74">
        <f t="shared" ca="1" si="66"/>
        <v>0</v>
      </c>
      <c r="AE299" s="74">
        <f t="shared" ca="1" si="68"/>
        <v>0</v>
      </c>
      <c r="AF299" s="53" t="e">
        <f t="shared" ca="1" si="67"/>
        <v>#REF!</v>
      </c>
      <c r="AG299" s="54" t="e">
        <f t="shared" ca="1" si="63"/>
        <v>#REF!</v>
      </c>
    </row>
    <row r="300" spans="14:33">
      <c r="N300" s="110"/>
      <c r="O300" s="65"/>
      <c r="P300" s="65"/>
      <c r="Q300" s="65"/>
      <c r="R300" s="65"/>
      <c r="S300" s="12"/>
      <c r="T300" s="12"/>
      <c r="X300" s="74" t="e">
        <f t="shared" ca="1" si="64"/>
        <v>#REF!</v>
      </c>
      <c r="Y300" s="74" t="e">
        <f t="shared" ca="1" si="65"/>
        <v>#REF!</v>
      </c>
      <c r="Z300" s="74" t="e">
        <f t="shared" ca="1" si="59"/>
        <v>#REF!</v>
      </c>
      <c r="AA300" s="74" t="e">
        <f t="shared" ca="1" si="60"/>
        <v>#REF!</v>
      </c>
      <c r="AB300" s="74" t="e">
        <f t="shared" ca="1" si="61"/>
        <v>#REF!</v>
      </c>
      <c r="AC300" s="53" t="e">
        <f t="shared" ca="1" si="62"/>
        <v>#REF!</v>
      </c>
      <c r="AD300" s="74">
        <f t="shared" ca="1" si="66"/>
        <v>0</v>
      </c>
      <c r="AE300" s="74">
        <f t="shared" ca="1" si="68"/>
        <v>0</v>
      </c>
      <c r="AF300" s="53" t="e">
        <f t="shared" ca="1" si="67"/>
        <v>#REF!</v>
      </c>
      <c r="AG300" s="54" t="e">
        <f t="shared" ca="1" si="63"/>
        <v>#REF!</v>
      </c>
    </row>
    <row r="301" spans="14:33">
      <c r="N301" s="110"/>
      <c r="O301" s="65"/>
      <c r="P301" s="65"/>
      <c r="Q301" s="65"/>
      <c r="R301" s="65"/>
      <c r="S301" s="12"/>
      <c r="T301" s="12"/>
      <c r="X301" s="74" t="e">
        <f t="shared" ca="1" si="64"/>
        <v>#REF!</v>
      </c>
      <c r="Y301" s="74" t="e">
        <f t="shared" ca="1" si="65"/>
        <v>#REF!</v>
      </c>
      <c r="Z301" s="74" t="e">
        <f t="shared" ca="1" si="59"/>
        <v>#REF!</v>
      </c>
      <c r="AA301" s="74" t="e">
        <f t="shared" ca="1" si="60"/>
        <v>#REF!</v>
      </c>
      <c r="AB301" s="74" t="e">
        <f t="shared" ca="1" si="61"/>
        <v>#REF!</v>
      </c>
      <c r="AC301" s="53" t="e">
        <f t="shared" ca="1" si="62"/>
        <v>#REF!</v>
      </c>
      <c r="AD301" s="74">
        <f t="shared" ca="1" si="66"/>
        <v>0</v>
      </c>
      <c r="AE301" s="74">
        <f t="shared" ca="1" si="68"/>
        <v>0</v>
      </c>
      <c r="AF301" s="53" t="e">
        <f t="shared" ca="1" si="67"/>
        <v>#REF!</v>
      </c>
      <c r="AG301" s="54" t="e">
        <f t="shared" ca="1" si="63"/>
        <v>#REF!</v>
      </c>
    </row>
    <row r="302" spans="14:33">
      <c r="N302" s="110"/>
      <c r="O302" s="65"/>
      <c r="P302" s="65"/>
      <c r="Q302" s="65"/>
      <c r="R302" s="65"/>
      <c r="S302" s="12"/>
      <c r="T302" s="12"/>
      <c r="X302" s="74"/>
      <c r="Y302" s="74"/>
      <c r="Z302" s="74"/>
      <c r="AA302" s="74"/>
      <c r="AB302" s="74"/>
      <c r="AC302" s="74"/>
      <c r="AD302" s="74"/>
      <c r="AE302" s="74"/>
      <c r="AF302" s="74"/>
    </row>
    <row r="303" spans="14:33">
      <c r="N303" s="110"/>
      <c r="O303" s="65"/>
      <c r="P303" s="65"/>
      <c r="Q303" s="65"/>
      <c r="R303" s="65"/>
      <c r="S303" s="12"/>
      <c r="T303" s="12"/>
      <c r="X303" s="74"/>
      <c r="Y303" s="74"/>
      <c r="Z303" s="74"/>
      <c r="AA303" s="74"/>
      <c r="AB303" s="74"/>
      <c r="AC303" s="74"/>
      <c r="AD303" s="74"/>
      <c r="AE303" s="74"/>
      <c r="AF303" s="74"/>
    </row>
    <row r="304" spans="14:33">
      <c r="N304" s="110"/>
      <c r="O304" s="65"/>
      <c r="P304" s="65"/>
      <c r="Q304" s="65"/>
      <c r="R304" s="65"/>
      <c r="S304" s="12"/>
      <c r="T304" s="12"/>
      <c r="X304" s="74"/>
      <c r="Y304" s="74"/>
      <c r="Z304" s="74"/>
      <c r="AA304" s="74"/>
      <c r="AB304" s="74"/>
      <c r="AC304" s="74"/>
      <c r="AD304" s="74"/>
      <c r="AE304" s="74"/>
      <c r="AF304" s="74"/>
    </row>
    <row r="305" spans="14:32">
      <c r="N305" s="110"/>
      <c r="O305" s="65"/>
      <c r="P305" s="65"/>
      <c r="Q305" s="65"/>
      <c r="R305" s="65"/>
      <c r="S305" s="12"/>
      <c r="T305" s="12"/>
      <c r="X305" s="74"/>
      <c r="Y305" s="74"/>
      <c r="Z305" s="74"/>
      <c r="AA305" s="74"/>
      <c r="AB305" s="74"/>
      <c r="AC305" s="74"/>
      <c r="AD305" s="74"/>
      <c r="AE305" s="74"/>
      <c r="AF305" s="74"/>
    </row>
    <row r="306" spans="14:32">
      <c r="N306" s="110"/>
      <c r="O306" s="65"/>
      <c r="P306" s="65"/>
      <c r="Q306" s="65"/>
      <c r="R306" s="65"/>
      <c r="S306" s="12"/>
      <c r="T306" s="12"/>
      <c r="X306" s="74"/>
      <c r="Y306" s="74"/>
      <c r="Z306" s="74"/>
      <c r="AA306" s="74"/>
      <c r="AB306" s="74"/>
      <c r="AC306" s="74"/>
      <c r="AD306" s="74"/>
      <c r="AE306" s="74"/>
      <c r="AF306" s="74"/>
    </row>
    <row r="307" spans="14:32">
      <c r="N307" s="110"/>
      <c r="O307" s="65"/>
      <c r="P307" s="65"/>
      <c r="Q307" s="65"/>
      <c r="R307" s="65"/>
      <c r="S307" s="12"/>
      <c r="T307" s="12"/>
      <c r="X307" s="74"/>
      <c r="Y307" s="74"/>
      <c r="Z307" s="74"/>
      <c r="AA307" s="74"/>
      <c r="AB307" s="74"/>
      <c r="AC307" s="74"/>
      <c r="AD307" s="74"/>
      <c r="AE307" s="74"/>
      <c r="AF307" s="74"/>
    </row>
    <row r="308" spans="14:32">
      <c r="N308" s="110"/>
      <c r="O308" s="65"/>
      <c r="P308" s="65"/>
      <c r="Q308" s="65"/>
      <c r="R308" s="65"/>
      <c r="S308" s="12"/>
      <c r="T308" s="12"/>
      <c r="X308" s="74"/>
      <c r="Y308" s="74"/>
      <c r="Z308" s="74"/>
      <c r="AA308" s="74"/>
      <c r="AB308" s="74"/>
      <c r="AC308" s="74"/>
      <c r="AD308" s="74"/>
      <c r="AE308" s="74"/>
      <c r="AF308" s="74"/>
    </row>
    <row r="309" spans="14:32">
      <c r="N309" s="110"/>
      <c r="O309" s="65"/>
      <c r="P309" s="65"/>
      <c r="Q309" s="65"/>
      <c r="R309" s="65"/>
      <c r="S309" s="12"/>
      <c r="T309" s="12"/>
      <c r="X309" s="74"/>
      <c r="Y309" s="74"/>
      <c r="Z309" s="74"/>
      <c r="AA309" s="74"/>
      <c r="AB309" s="74"/>
      <c r="AC309" s="74"/>
      <c r="AD309" s="74"/>
      <c r="AE309" s="74"/>
      <c r="AF309" s="74"/>
    </row>
    <row r="310" spans="14:32">
      <c r="N310" s="110"/>
      <c r="O310" s="65"/>
      <c r="P310" s="65"/>
      <c r="Q310" s="65"/>
      <c r="R310" s="65"/>
      <c r="S310" s="12"/>
      <c r="T310" s="12"/>
      <c r="X310" s="74"/>
      <c r="Y310" s="74"/>
      <c r="Z310" s="74"/>
      <c r="AA310" s="74"/>
      <c r="AB310" s="74"/>
      <c r="AC310" s="74"/>
      <c r="AD310" s="74"/>
      <c r="AE310" s="74"/>
      <c r="AF310" s="74"/>
    </row>
    <row r="311" spans="14:32">
      <c r="N311" s="110"/>
      <c r="O311" s="65"/>
      <c r="P311" s="65"/>
      <c r="Q311" s="65"/>
      <c r="R311" s="65"/>
      <c r="S311" s="12"/>
      <c r="T311" s="12"/>
      <c r="X311" s="74"/>
      <c r="Y311" s="74"/>
      <c r="Z311" s="74"/>
      <c r="AA311" s="74"/>
      <c r="AB311" s="74"/>
      <c r="AC311" s="74"/>
      <c r="AD311" s="74"/>
      <c r="AE311" s="74"/>
      <c r="AF311" s="74"/>
    </row>
    <row r="312" spans="14:32">
      <c r="N312" s="110"/>
      <c r="O312" s="65"/>
      <c r="P312" s="65"/>
      <c r="Q312" s="65"/>
      <c r="R312" s="65"/>
      <c r="S312" s="12"/>
      <c r="T312" s="12"/>
      <c r="X312" s="74"/>
      <c r="Y312" s="74"/>
      <c r="Z312" s="74"/>
      <c r="AA312" s="74"/>
      <c r="AB312" s="74"/>
      <c r="AC312" s="74"/>
      <c r="AD312" s="74"/>
      <c r="AE312" s="74"/>
      <c r="AF312" s="74"/>
    </row>
    <row r="313" spans="14:32">
      <c r="N313" s="110"/>
      <c r="O313" s="65"/>
      <c r="P313" s="65"/>
      <c r="Q313" s="65"/>
      <c r="R313" s="65"/>
      <c r="S313" s="12"/>
      <c r="T313" s="12"/>
      <c r="X313" s="74"/>
      <c r="Y313" s="74"/>
      <c r="Z313" s="74"/>
      <c r="AA313" s="74"/>
      <c r="AB313" s="74"/>
      <c r="AC313" s="74"/>
      <c r="AD313" s="74"/>
      <c r="AE313" s="74"/>
      <c r="AF313" s="74"/>
    </row>
    <row r="314" spans="14:32">
      <c r="N314" s="110"/>
      <c r="O314" s="65"/>
      <c r="P314" s="65"/>
      <c r="Q314" s="65"/>
      <c r="R314" s="65"/>
      <c r="S314" s="12"/>
      <c r="T314" s="12"/>
      <c r="X314" s="74"/>
      <c r="Y314" s="74"/>
      <c r="Z314" s="74"/>
      <c r="AA314" s="74"/>
      <c r="AB314" s="74"/>
      <c r="AC314" s="74"/>
      <c r="AD314" s="74"/>
      <c r="AE314" s="74"/>
      <c r="AF314" s="74"/>
    </row>
    <row r="315" spans="14:32">
      <c r="X315" s="74"/>
      <c r="Y315" s="74"/>
      <c r="Z315" s="74"/>
      <c r="AA315" s="74"/>
      <c r="AB315" s="74"/>
      <c r="AC315" s="74"/>
      <c r="AD315" s="74"/>
      <c r="AE315" s="74"/>
      <c r="AF315" s="74"/>
    </row>
    <row r="316" spans="14:32">
      <c r="X316" s="74"/>
      <c r="Y316" s="74"/>
      <c r="Z316" s="74"/>
      <c r="AA316" s="74"/>
      <c r="AB316" s="74"/>
      <c r="AC316" s="74"/>
      <c r="AD316" s="74"/>
      <c r="AE316" s="74"/>
      <c r="AF316" s="74"/>
    </row>
  </sheetData>
  <mergeCells count="2">
    <mergeCell ref="M24:N24"/>
    <mergeCell ref="M25:N25"/>
  </mergeCells>
  <phoneticPr fontId="3" type="noConversion"/>
  <conditionalFormatting sqref="X11:AF11 X61:AF316 AD12:AF60">
    <cfRule type="expression" dxfId="1" priority="2" stopIfTrue="1">
      <formula>$AG11=0</formula>
    </cfRule>
  </conditionalFormatting>
  <conditionalFormatting sqref="X12:AC60">
    <cfRule type="expression" dxfId="0" priority="1" stopIfTrue="1">
      <formula>$AF12=0</formula>
    </cfRule>
  </conditionalFormatting>
  <hyperlinks>
    <hyperlink ref="M1" r:id="rId1"/>
    <hyperlink ref="M2" r:id="rId2"/>
  </hyperlinks>
  <pageMargins left="0.75" right="0.75" top="1" bottom="1" header="0" footer="0"/>
  <pageSetup paperSize="9" scale="84" orientation="portrait" horizontalDpi="300" verticalDpi="300" r:id="rId3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G168"/>
  <sheetViews>
    <sheetView showGridLines="0" workbookViewId="0">
      <pane ySplit="5" topLeftCell="A6" activePane="bottomLeft" state="frozenSplit"/>
      <selection activeCell="Q13" sqref="Q13"/>
      <selection pane="bottomLeft" activeCell="L32" sqref="L32"/>
    </sheetView>
  </sheetViews>
  <sheetFormatPr baseColWidth="10" defaultRowHeight="12.75" customHeight="1"/>
  <cols>
    <col min="1" max="1" width="5.5703125" customWidth="1"/>
    <col min="2" max="2" width="1.85546875" style="330" customWidth="1"/>
    <col min="3" max="3" width="5.42578125" customWidth="1"/>
    <col min="4" max="4" width="11.5703125" customWidth="1"/>
    <col min="5" max="5" width="11.5703125" style="1" customWidth="1"/>
    <col min="8" max="8" width="13.28515625" customWidth="1"/>
    <col min="9" max="9" width="7" customWidth="1"/>
    <col min="10" max="10" width="3.42578125" style="36" customWidth="1"/>
    <col min="11" max="11" width="7.85546875" customWidth="1"/>
    <col min="12" max="12" width="7.28515625" customWidth="1"/>
    <col min="13" max="13" width="2.28515625" customWidth="1"/>
    <col min="14" max="14" width="10.5703125" customWidth="1"/>
    <col min="15" max="15" width="5.28515625" customWidth="1"/>
    <col min="41" max="41" width="12.28515625" bestFit="1" customWidth="1"/>
    <col min="257" max="257" width="5.5703125" customWidth="1"/>
    <col min="258" max="258" width="1.85546875" customWidth="1"/>
    <col min="259" max="259" width="5.42578125" customWidth="1"/>
    <col min="260" max="261" width="11.5703125" customWidth="1"/>
    <col min="264" max="264" width="13.28515625" customWidth="1"/>
    <col min="265" max="265" width="7" customWidth="1"/>
    <col min="266" max="266" width="3.42578125" customWidth="1"/>
    <col min="267" max="267" width="7.85546875" customWidth="1"/>
    <col min="268" max="268" width="7.28515625" customWidth="1"/>
    <col min="269" max="269" width="2.28515625" customWidth="1"/>
    <col min="270" max="270" width="10.5703125" customWidth="1"/>
    <col min="271" max="271" width="5.28515625" customWidth="1"/>
    <col min="297" max="297" width="12.28515625" bestFit="1" customWidth="1"/>
    <col min="513" max="513" width="5.5703125" customWidth="1"/>
    <col min="514" max="514" width="1.85546875" customWidth="1"/>
    <col min="515" max="515" width="5.42578125" customWidth="1"/>
    <col min="516" max="517" width="11.5703125" customWidth="1"/>
    <col min="520" max="520" width="13.28515625" customWidth="1"/>
    <col min="521" max="521" width="7" customWidth="1"/>
    <col min="522" max="522" width="3.42578125" customWidth="1"/>
    <col min="523" max="523" width="7.85546875" customWidth="1"/>
    <col min="524" max="524" width="7.28515625" customWidth="1"/>
    <col min="525" max="525" width="2.28515625" customWidth="1"/>
    <col min="526" max="526" width="10.5703125" customWidth="1"/>
    <col min="527" max="527" width="5.28515625" customWidth="1"/>
    <col min="553" max="553" width="12.28515625" bestFit="1" customWidth="1"/>
    <col min="769" max="769" width="5.5703125" customWidth="1"/>
    <col min="770" max="770" width="1.85546875" customWidth="1"/>
    <col min="771" max="771" width="5.42578125" customWidth="1"/>
    <col min="772" max="773" width="11.5703125" customWidth="1"/>
    <col min="776" max="776" width="13.28515625" customWidth="1"/>
    <col min="777" max="777" width="7" customWidth="1"/>
    <col min="778" max="778" width="3.42578125" customWidth="1"/>
    <col min="779" max="779" width="7.85546875" customWidth="1"/>
    <col min="780" max="780" width="7.28515625" customWidth="1"/>
    <col min="781" max="781" width="2.28515625" customWidth="1"/>
    <col min="782" max="782" width="10.5703125" customWidth="1"/>
    <col min="783" max="783" width="5.28515625" customWidth="1"/>
    <col min="809" max="809" width="12.28515625" bestFit="1" customWidth="1"/>
    <col min="1025" max="1025" width="5.5703125" customWidth="1"/>
    <col min="1026" max="1026" width="1.85546875" customWidth="1"/>
    <col min="1027" max="1027" width="5.42578125" customWidth="1"/>
    <col min="1028" max="1029" width="11.5703125" customWidth="1"/>
    <col min="1032" max="1032" width="13.28515625" customWidth="1"/>
    <col min="1033" max="1033" width="7" customWidth="1"/>
    <col min="1034" max="1034" width="3.42578125" customWidth="1"/>
    <col min="1035" max="1035" width="7.85546875" customWidth="1"/>
    <col min="1036" max="1036" width="7.28515625" customWidth="1"/>
    <col min="1037" max="1037" width="2.28515625" customWidth="1"/>
    <col min="1038" max="1038" width="10.5703125" customWidth="1"/>
    <col min="1039" max="1039" width="5.28515625" customWidth="1"/>
    <col min="1065" max="1065" width="12.28515625" bestFit="1" customWidth="1"/>
    <col min="1281" max="1281" width="5.5703125" customWidth="1"/>
    <col min="1282" max="1282" width="1.85546875" customWidth="1"/>
    <col min="1283" max="1283" width="5.42578125" customWidth="1"/>
    <col min="1284" max="1285" width="11.5703125" customWidth="1"/>
    <col min="1288" max="1288" width="13.28515625" customWidth="1"/>
    <col min="1289" max="1289" width="7" customWidth="1"/>
    <col min="1290" max="1290" width="3.42578125" customWidth="1"/>
    <col min="1291" max="1291" width="7.85546875" customWidth="1"/>
    <col min="1292" max="1292" width="7.28515625" customWidth="1"/>
    <col min="1293" max="1293" width="2.28515625" customWidth="1"/>
    <col min="1294" max="1294" width="10.5703125" customWidth="1"/>
    <col min="1295" max="1295" width="5.28515625" customWidth="1"/>
    <col min="1321" max="1321" width="12.28515625" bestFit="1" customWidth="1"/>
    <col min="1537" max="1537" width="5.5703125" customWidth="1"/>
    <col min="1538" max="1538" width="1.85546875" customWidth="1"/>
    <col min="1539" max="1539" width="5.42578125" customWidth="1"/>
    <col min="1540" max="1541" width="11.5703125" customWidth="1"/>
    <col min="1544" max="1544" width="13.28515625" customWidth="1"/>
    <col min="1545" max="1545" width="7" customWidth="1"/>
    <col min="1546" max="1546" width="3.42578125" customWidth="1"/>
    <col min="1547" max="1547" width="7.85546875" customWidth="1"/>
    <col min="1548" max="1548" width="7.28515625" customWidth="1"/>
    <col min="1549" max="1549" width="2.28515625" customWidth="1"/>
    <col min="1550" max="1550" width="10.5703125" customWidth="1"/>
    <col min="1551" max="1551" width="5.28515625" customWidth="1"/>
    <col min="1577" max="1577" width="12.28515625" bestFit="1" customWidth="1"/>
    <col min="1793" max="1793" width="5.5703125" customWidth="1"/>
    <col min="1794" max="1794" width="1.85546875" customWidth="1"/>
    <col min="1795" max="1795" width="5.42578125" customWidth="1"/>
    <col min="1796" max="1797" width="11.5703125" customWidth="1"/>
    <col min="1800" max="1800" width="13.28515625" customWidth="1"/>
    <col min="1801" max="1801" width="7" customWidth="1"/>
    <col min="1802" max="1802" width="3.42578125" customWidth="1"/>
    <col min="1803" max="1803" width="7.85546875" customWidth="1"/>
    <col min="1804" max="1804" width="7.28515625" customWidth="1"/>
    <col min="1805" max="1805" width="2.28515625" customWidth="1"/>
    <col min="1806" max="1806" width="10.5703125" customWidth="1"/>
    <col min="1807" max="1807" width="5.28515625" customWidth="1"/>
    <col min="1833" max="1833" width="12.28515625" bestFit="1" customWidth="1"/>
    <col min="2049" max="2049" width="5.5703125" customWidth="1"/>
    <col min="2050" max="2050" width="1.85546875" customWidth="1"/>
    <col min="2051" max="2051" width="5.42578125" customWidth="1"/>
    <col min="2052" max="2053" width="11.5703125" customWidth="1"/>
    <col min="2056" max="2056" width="13.28515625" customWidth="1"/>
    <col min="2057" max="2057" width="7" customWidth="1"/>
    <col min="2058" max="2058" width="3.42578125" customWidth="1"/>
    <col min="2059" max="2059" width="7.85546875" customWidth="1"/>
    <col min="2060" max="2060" width="7.28515625" customWidth="1"/>
    <col min="2061" max="2061" width="2.28515625" customWidth="1"/>
    <col min="2062" max="2062" width="10.5703125" customWidth="1"/>
    <col min="2063" max="2063" width="5.28515625" customWidth="1"/>
    <col min="2089" max="2089" width="12.28515625" bestFit="1" customWidth="1"/>
    <col min="2305" max="2305" width="5.5703125" customWidth="1"/>
    <col min="2306" max="2306" width="1.85546875" customWidth="1"/>
    <col min="2307" max="2307" width="5.42578125" customWidth="1"/>
    <col min="2308" max="2309" width="11.5703125" customWidth="1"/>
    <col min="2312" max="2312" width="13.28515625" customWidth="1"/>
    <col min="2313" max="2313" width="7" customWidth="1"/>
    <col min="2314" max="2314" width="3.42578125" customWidth="1"/>
    <col min="2315" max="2315" width="7.85546875" customWidth="1"/>
    <col min="2316" max="2316" width="7.28515625" customWidth="1"/>
    <col min="2317" max="2317" width="2.28515625" customWidth="1"/>
    <col min="2318" max="2318" width="10.5703125" customWidth="1"/>
    <col min="2319" max="2319" width="5.28515625" customWidth="1"/>
    <col min="2345" max="2345" width="12.28515625" bestFit="1" customWidth="1"/>
    <col min="2561" max="2561" width="5.5703125" customWidth="1"/>
    <col min="2562" max="2562" width="1.85546875" customWidth="1"/>
    <col min="2563" max="2563" width="5.42578125" customWidth="1"/>
    <col min="2564" max="2565" width="11.5703125" customWidth="1"/>
    <col min="2568" max="2568" width="13.28515625" customWidth="1"/>
    <col min="2569" max="2569" width="7" customWidth="1"/>
    <col min="2570" max="2570" width="3.42578125" customWidth="1"/>
    <col min="2571" max="2571" width="7.85546875" customWidth="1"/>
    <col min="2572" max="2572" width="7.28515625" customWidth="1"/>
    <col min="2573" max="2573" width="2.28515625" customWidth="1"/>
    <col min="2574" max="2574" width="10.5703125" customWidth="1"/>
    <col min="2575" max="2575" width="5.28515625" customWidth="1"/>
    <col min="2601" max="2601" width="12.28515625" bestFit="1" customWidth="1"/>
    <col min="2817" max="2817" width="5.5703125" customWidth="1"/>
    <col min="2818" max="2818" width="1.85546875" customWidth="1"/>
    <col min="2819" max="2819" width="5.42578125" customWidth="1"/>
    <col min="2820" max="2821" width="11.5703125" customWidth="1"/>
    <col min="2824" max="2824" width="13.28515625" customWidth="1"/>
    <col min="2825" max="2825" width="7" customWidth="1"/>
    <col min="2826" max="2826" width="3.42578125" customWidth="1"/>
    <col min="2827" max="2827" width="7.85546875" customWidth="1"/>
    <col min="2828" max="2828" width="7.28515625" customWidth="1"/>
    <col min="2829" max="2829" width="2.28515625" customWidth="1"/>
    <col min="2830" max="2830" width="10.5703125" customWidth="1"/>
    <col min="2831" max="2831" width="5.28515625" customWidth="1"/>
    <col min="2857" max="2857" width="12.28515625" bestFit="1" customWidth="1"/>
    <col min="3073" max="3073" width="5.5703125" customWidth="1"/>
    <col min="3074" max="3074" width="1.85546875" customWidth="1"/>
    <col min="3075" max="3075" width="5.42578125" customWidth="1"/>
    <col min="3076" max="3077" width="11.5703125" customWidth="1"/>
    <col min="3080" max="3080" width="13.28515625" customWidth="1"/>
    <col min="3081" max="3081" width="7" customWidth="1"/>
    <col min="3082" max="3082" width="3.42578125" customWidth="1"/>
    <col min="3083" max="3083" width="7.85546875" customWidth="1"/>
    <col min="3084" max="3084" width="7.28515625" customWidth="1"/>
    <col min="3085" max="3085" width="2.28515625" customWidth="1"/>
    <col min="3086" max="3086" width="10.5703125" customWidth="1"/>
    <col min="3087" max="3087" width="5.28515625" customWidth="1"/>
    <col min="3113" max="3113" width="12.28515625" bestFit="1" customWidth="1"/>
    <col min="3329" max="3329" width="5.5703125" customWidth="1"/>
    <col min="3330" max="3330" width="1.85546875" customWidth="1"/>
    <col min="3331" max="3331" width="5.42578125" customWidth="1"/>
    <col min="3332" max="3333" width="11.5703125" customWidth="1"/>
    <col min="3336" max="3336" width="13.28515625" customWidth="1"/>
    <col min="3337" max="3337" width="7" customWidth="1"/>
    <col min="3338" max="3338" width="3.42578125" customWidth="1"/>
    <col min="3339" max="3339" width="7.85546875" customWidth="1"/>
    <col min="3340" max="3340" width="7.28515625" customWidth="1"/>
    <col min="3341" max="3341" width="2.28515625" customWidth="1"/>
    <col min="3342" max="3342" width="10.5703125" customWidth="1"/>
    <col min="3343" max="3343" width="5.28515625" customWidth="1"/>
    <col min="3369" max="3369" width="12.28515625" bestFit="1" customWidth="1"/>
    <col min="3585" max="3585" width="5.5703125" customWidth="1"/>
    <col min="3586" max="3586" width="1.85546875" customWidth="1"/>
    <col min="3587" max="3587" width="5.42578125" customWidth="1"/>
    <col min="3588" max="3589" width="11.5703125" customWidth="1"/>
    <col min="3592" max="3592" width="13.28515625" customWidth="1"/>
    <col min="3593" max="3593" width="7" customWidth="1"/>
    <col min="3594" max="3594" width="3.42578125" customWidth="1"/>
    <col min="3595" max="3595" width="7.85546875" customWidth="1"/>
    <col min="3596" max="3596" width="7.28515625" customWidth="1"/>
    <col min="3597" max="3597" width="2.28515625" customWidth="1"/>
    <col min="3598" max="3598" width="10.5703125" customWidth="1"/>
    <col min="3599" max="3599" width="5.28515625" customWidth="1"/>
    <col min="3625" max="3625" width="12.28515625" bestFit="1" customWidth="1"/>
    <col min="3841" max="3841" width="5.5703125" customWidth="1"/>
    <col min="3842" max="3842" width="1.85546875" customWidth="1"/>
    <col min="3843" max="3843" width="5.42578125" customWidth="1"/>
    <col min="3844" max="3845" width="11.5703125" customWidth="1"/>
    <col min="3848" max="3848" width="13.28515625" customWidth="1"/>
    <col min="3849" max="3849" width="7" customWidth="1"/>
    <col min="3850" max="3850" width="3.42578125" customWidth="1"/>
    <col min="3851" max="3851" width="7.85546875" customWidth="1"/>
    <col min="3852" max="3852" width="7.28515625" customWidth="1"/>
    <col min="3853" max="3853" width="2.28515625" customWidth="1"/>
    <col min="3854" max="3854" width="10.5703125" customWidth="1"/>
    <col min="3855" max="3855" width="5.28515625" customWidth="1"/>
    <col min="3881" max="3881" width="12.28515625" bestFit="1" customWidth="1"/>
    <col min="4097" max="4097" width="5.5703125" customWidth="1"/>
    <col min="4098" max="4098" width="1.85546875" customWidth="1"/>
    <col min="4099" max="4099" width="5.42578125" customWidth="1"/>
    <col min="4100" max="4101" width="11.5703125" customWidth="1"/>
    <col min="4104" max="4104" width="13.28515625" customWidth="1"/>
    <col min="4105" max="4105" width="7" customWidth="1"/>
    <col min="4106" max="4106" width="3.42578125" customWidth="1"/>
    <col min="4107" max="4107" width="7.85546875" customWidth="1"/>
    <col min="4108" max="4108" width="7.28515625" customWidth="1"/>
    <col min="4109" max="4109" width="2.28515625" customWidth="1"/>
    <col min="4110" max="4110" width="10.5703125" customWidth="1"/>
    <col min="4111" max="4111" width="5.28515625" customWidth="1"/>
    <col min="4137" max="4137" width="12.28515625" bestFit="1" customWidth="1"/>
    <col min="4353" max="4353" width="5.5703125" customWidth="1"/>
    <col min="4354" max="4354" width="1.85546875" customWidth="1"/>
    <col min="4355" max="4355" width="5.42578125" customWidth="1"/>
    <col min="4356" max="4357" width="11.5703125" customWidth="1"/>
    <col min="4360" max="4360" width="13.28515625" customWidth="1"/>
    <col min="4361" max="4361" width="7" customWidth="1"/>
    <col min="4362" max="4362" width="3.42578125" customWidth="1"/>
    <col min="4363" max="4363" width="7.85546875" customWidth="1"/>
    <col min="4364" max="4364" width="7.28515625" customWidth="1"/>
    <col min="4365" max="4365" width="2.28515625" customWidth="1"/>
    <col min="4366" max="4366" width="10.5703125" customWidth="1"/>
    <col min="4367" max="4367" width="5.28515625" customWidth="1"/>
    <col min="4393" max="4393" width="12.28515625" bestFit="1" customWidth="1"/>
    <col min="4609" max="4609" width="5.5703125" customWidth="1"/>
    <col min="4610" max="4610" width="1.85546875" customWidth="1"/>
    <col min="4611" max="4611" width="5.42578125" customWidth="1"/>
    <col min="4612" max="4613" width="11.5703125" customWidth="1"/>
    <col min="4616" max="4616" width="13.28515625" customWidth="1"/>
    <col min="4617" max="4617" width="7" customWidth="1"/>
    <col min="4618" max="4618" width="3.42578125" customWidth="1"/>
    <col min="4619" max="4619" width="7.85546875" customWidth="1"/>
    <col min="4620" max="4620" width="7.28515625" customWidth="1"/>
    <col min="4621" max="4621" width="2.28515625" customWidth="1"/>
    <col min="4622" max="4622" width="10.5703125" customWidth="1"/>
    <col min="4623" max="4623" width="5.28515625" customWidth="1"/>
    <col min="4649" max="4649" width="12.28515625" bestFit="1" customWidth="1"/>
    <col min="4865" max="4865" width="5.5703125" customWidth="1"/>
    <col min="4866" max="4866" width="1.85546875" customWidth="1"/>
    <col min="4867" max="4867" width="5.42578125" customWidth="1"/>
    <col min="4868" max="4869" width="11.5703125" customWidth="1"/>
    <col min="4872" max="4872" width="13.28515625" customWidth="1"/>
    <col min="4873" max="4873" width="7" customWidth="1"/>
    <col min="4874" max="4874" width="3.42578125" customWidth="1"/>
    <col min="4875" max="4875" width="7.85546875" customWidth="1"/>
    <col min="4876" max="4876" width="7.28515625" customWidth="1"/>
    <col min="4877" max="4877" width="2.28515625" customWidth="1"/>
    <col min="4878" max="4878" width="10.5703125" customWidth="1"/>
    <col min="4879" max="4879" width="5.28515625" customWidth="1"/>
    <col min="4905" max="4905" width="12.28515625" bestFit="1" customWidth="1"/>
    <col min="5121" max="5121" width="5.5703125" customWidth="1"/>
    <col min="5122" max="5122" width="1.85546875" customWidth="1"/>
    <col min="5123" max="5123" width="5.42578125" customWidth="1"/>
    <col min="5124" max="5125" width="11.5703125" customWidth="1"/>
    <col min="5128" max="5128" width="13.28515625" customWidth="1"/>
    <col min="5129" max="5129" width="7" customWidth="1"/>
    <col min="5130" max="5130" width="3.42578125" customWidth="1"/>
    <col min="5131" max="5131" width="7.85546875" customWidth="1"/>
    <col min="5132" max="5132" width="7.28515625" customWidth="1"/>
    <col min="5133" max="5133" width="2.28515625" customWidth="1"/>
    <col min="5134" max="5134" width="10.5703125" customWidth="1"/>
    <col min="5135" max="5135" width="5.28515625" customWidth="1"/>
    <col min="5161" max="5161" width="12.28515625" bestFit="1" customWidth="1"/>
    <col min="5377" max="5377" width="5.5703125" customWidth="1"/>
    <col min="5378" max="5378" width="1.85546875" customWidth="1"/>
    <col min="5379" max="5379" width="5.42578125" customWidth="1"/>
    <col min="5380" max="5381" width="11.5703125" customWidth="1"/>
    <col min="5384" max="5384" width="13.28515625" customWidth="1"/>
    <col min="5385" max="5385" width="7" customWidth="1"/>
    <col min="5386" max="5386" width="3.42578125" customWidth="1"/>
    <col min="5387" max="5387" width="7.85546875" customWidth="1"/>
    <col min="5388" max="5388" width="7.28515625" customWidth="1"/>
    <col min="5389" max="5389" width="2.28515625" customWidth="1"/>
    <col min="5390" max="5390" width="10.5703125" customWidth="1"/>
    <col min="5391" max="5391" width="5.28515625" customWidth="1"/>
    <col min="5417" max="5417" width="12.28515625" bestFit="1" customWidth="1"/>
    <col min="5633" max="5633" width="5.5703125" customWidth="1"/>
    <col min="5634" max="5634" width="1.85546875" customWidth="1"/>
    <col min="5635" max="5635" width="5.42578125" customWidth="1"/>
    <col min="5636" max="5637" width="11.5703125" customWidth="1"/>
    <col min="5640" max="5640" width="13.28515625" customWidth="1"/>
    <col min="5641" max="5641" width="7" customWidth="1"/>
    <col min="5642" max="5642" width="3.42578125" customWidth="1"/>
    <col min="5643" max="5643" width="7.85546875" customWidth="1"/>
    <col min="5644" max="5644" width="7.28515625" customWidth="1"/>
    <col min="5645" max="5645" width="2.28515625" customWidth="1"/>
    <col min="5646" max="5646" width="10.5703125" customWidth="1"/>
    <col min="5647" max="5647" width="5.28515625" customWidth="1"/>
    <col min="5673" max="5673" width="12.28515625" bestFit="1" customWidth="1"/>
    <col min="5889" max="5889" width="5.5703125" customWidth="1"/>
    <col min="5890" max="5890" width="1.85546875" customWidth="1"/>
    <col min="5891" max="5891" width="5.42578125" customWidth="1"/>
    <col min="5892" max="5893" width="11.5703125" customWidth="1"/>
    <col min="5896" max="5896" width="13.28515625" customWidth="1"/>
    <col min="5897" max="5897" width="7" customWidth="1"/>
    <col min="5898" max="5898" width="3.42578125" customWidth="1"/>
    <col min="5899" max="5899" width="7.85546875" customWidth="1"/>
    <col min="5900" max="5900" width="7.28515625" customWidth="1"/>
    <col min="5901" max="5901" width="2.28515625" customWidth="1"/>
    <col min="5902" max="5902" width="10.5703125" customWidth="1"/>
    <col min="5903" max="5903" width="5.28515625" customWidth="1"/>
    <col min="5929" max="5929" width="12.28515625" bestFit="1" customWidth="1"/>
    <col min="6145" max="6145" width="5.5703125" customWidth="1"/>
    <col min="6146" max="6146" width="1.85546875" customWidth="1"/>
    <col min="6147" max="6147" width="5.42578125" customWidth="1"/>
    <col min="6148" max="6149" width="11.5703125" customWidth="1"/>
    <col min="6152" max="6152" width="13.28515625" customWidth="1"/>
    <col min="6153" max="6153" width="7" customWidth="1"/>
    <col min="6154" max="6154" width="3.42578125" customWidth="1"/>
    <col min="6155" max="6155" width="7.85546875" customWidth="1"/>
    <col min="6156" max="6156" width="7.28515625" customWidth="1"/>
    <col min="6157" max="6157" width="2.28515625" customWidth="1"/>
    <col min="6158" max="6158" width="10.5703125" customWidth="1"/>
    <col min="6159" max="6159" width="5.28515625" customWidth="1"/>
    <col min="6185" max="6185" width="12.28515625" bestFit="1" customWidth="1"/>
    <col min="6401" max="6401" width="5.5703125" customWidth="1"/>
    <col min="6402" max="6402" width="1.85546875" customWidth="1"/>
    <col min="6403" max="6403" width="5.42578125" customWidth="1"/>
    <col min="6404" max="6405" width="11.5703125" customWidth="1"/>
    <col min="6408" max="6408" width="13.28515625" customWidth="1"/>
    <col min="6409" max="6409" width="7" customWidth="1"/>
    <col min="6410" max="6410" width="3.42578125" customWidth="1"/>
    <col min="6411" max="6411" width="7.85546875" customWidth="1"/>
    <col min="6412" max="6412" width="7.28515625" customWidth="1"/>
    <col min="6413" max="6413" width="2.28515625" customWidth="1"/>
    <col min="6414" max="6414" width="10.5703125" customWidth="1"/>
    <col min="6415" max="6415" width="5.28515625" customWidth="1"/>
    <col min="6441" max="6441" width="12.28515625" bestFit="1" customWidth="1"/>
    <col min="6657" max="6657" width="5.5703125" customWidth="1"/>
    <col min="6658" max="6658" width="1.85546875" customWidth="1"/>
    <col min="6659" max="6659" width="5.42578125" customWidth="1"/>
    <col min="6660" max="6661" width="11.5703125" customWidth="1"/>
    <col min="6664" max="6664" width="13.28515625" customWidth="1"/>
    <col min="6665" max="6665" width="7" customWidth="1"/>
    <col min="6666" max="6666" width="3.42578125" customWidth="1"/>
    <col min="6667" max="6667" width="7.85546875" customWidth="1"/>
    <col min="6668" max="6668" width="7.28515625" customWidth="1"/>
    <col min="6669" max="6669" width="2.28515625" customWidth="1"/>
    <col min="6670" max="6670" width="10.5703125" customWidth="1"/>
    <col min="6671" max="6671" width="5.28515625" customWidth="1"/>
    <col min="6697" max="6697" width="12.28515625" bestFit="1" customWidth="1"/>
    <col min="6913" max="6913" width="5.5703125" customWidth="1"/>
    <col min="6914" max="6914" width="1.85546875" customWidth="1"/>
    <col min="6915" max="6915" width="5.42578125" customWidth="1"/>
    <col min="6916" max="6917" width="11.5703125" customWidth="1"/>
    <col min="6920" max="6920" width="13.28515625" customWidth="1"/>
    <col min="6921" max="6921" width="7" customWidth="1"/>
    <col min="6922" max="6922" width="3.42578125" customWidth="1"/>
    <col min="6923" max="6923" width="7.85546875" customWidth="1"/>
    <col min="6924" max="6924" width="7.28515625" customWidth="1"/>
    <col min="6925" max="6925" width="2.28515625" customWidth="1"/>
    <col min="6926" max="6926" width="10.5703125" customWidth="1"/>
    <col min="6927" max="6927" width="5.28515625" customWidth="1"/>
    <col min="6953" max="6953" width="12.28515625" bestFit="1" customWidth="1"/>
    <col min="7169" max="7169" width="5.5703125" customWidth="1"/>
    <col min="7170" max="7170" width="1.85546875" customWidth="1"/>
    <col min="7171" max="7171" width="5.42578125" customWidth="1"/>
    <col min="7172" max="7173" width="11.5703125" customWidth="1"/>
    <col min="7176" max="7176" width="13.28515625" customWidth="1"/>
    <col min="7177" max="7177" width="7" customWidth="1"/>
    <col min="7178" max="7178" width="3.42578125" customWidth="1"/>
    <col min="7179" max="7179" width="7.85546875" customWidth="1"/>
    <col min="7180" max="7180" width="7.28515625" customWidth="1"/>
    <col min="7181" max="7181" width="2.28515625" customWidth="1"/>
    <col min="7182" max="7182" width="10.5703125" customWidth="1"/>
    <col min="7183" max="7183" width="5.28515625" customWidth="1"/>
    <col min="7209" max="7209" width="12.28515625" bestFit="1" customWidth="1"/>
    <col min="7425" max="7425" width="5.5703125" customWidth="1"/>
    <col min="7426" max="7426" width="1.85546875" customWidth="1"/>
    <col min="7427" max="7427" width="5.42578125" customWidth="1"/>
    <col min="7428" max="7429" width="11.5703125" customWidth="1"/>
    <col min="7432" max="7432" width="13.28515625" customWidth="1"/>
    <col min="7433" max="7433" width="7" customWidth="1"/>
    <col min="7434" max="7434" width="3.42578125" customWidth="1"/>
    <col min="7435" max="7435" width="7.85546875" customWidth="1"/>
    <col min="7436" max="7436" width="7.28515625" customWidth="1"/>
    <col min="7437" max="7437" width="2.28515625" customWidth="1"/>
    <col min="7438" max="7438" width="10.5703125" customWidth="1"/>
    <col min="7439" max="7439" width="5.28515625" customWidth="1"/>
    <col min="7465" max="7465" width="12.28515625" bestFit="1" customWidth="1"/>
    <col min="7681" max="7681" width="5.5703125" customWidth="1"/>
    <col min="7682" max="7682" width="1.85546875" customWidth="1"/>
    <col min="7683" max="7683" width="5.42578125" customWidth="1"/>
    <col min="7684" max="7685" width="11.5703125" customWidth="1"/>
    <col min="7688" max="7688" width="13.28515625" customWidth="1"/>
    <col min="7689" max="7689" width="7" customWidth="1"/>
    <col min="7690" max="7690" width="3.42578125" customWidth="1"/>
    <col min="7691" max="7691" width="7.85546875" customWidth="1"/>
    <col min="7692" max="7692" width="7.28515625" customWidth="1"/>
    <col min="7693" max="7693" width="2.28515625" customWidth="1"/>
    <col min="7694" max="7694" width="10.5703125" customWidth="1"/>
    <col min="7695" max="7695" width="5.28515625" customWidth="1"/>
    <col min="7721" max="7721" width="12.28515625" bestFit="1" customWidth="1"/>
    <col min="7937" max="7937" width="5.5703125" customWidth="1"/>
    <col min="7938" max="7938" width="1.85546875" customWidth="1"/>
    <col min="7939" max="7939" width="5.42578125" customWidth="1"/>
    <col min="7940" max="7941" width="11.5703125" customWidth="1"/>
    <col min="7944" max="7944" width="13.28515625" customWidth="1"/>
    <col min="7945" max="7945" width="7" customWidth="1"/>
    <col min="7946" max="7946" width="3.42578125" customWidth="1"/>
    <col min="7947" max="7947" width="7.85546875" customWidth="1"/>
    <col min="7948" max="7948" width="7.28515625" customWidth="1"/>
    <col min="7949" max="7949" width="2.28515625" customWidth="1"/>
    <col min="7950" max="7950" width="10.5703125" customWidth="1"/>
    <col min="7951" max="7951" width="5.28515625" customWidth="1"/>
    <col min="7977" max="7977" width="12.28515625" bestFit="1" customWidth="1"/>
    <col min="8193" max="8193" width="5.5703125" customWidth="1"/>
    <col min="8194" max="8194" width="1.85546875" customWidth="1"/>
    <col min="8195" max="8195" width="5.42578125" customWidth="1"/>
    <col min="8196" max="8197" width="11.5703125" customWidth="1"/>
    <col min="8200" max="8200" width="13.28515625" customWidth="1"/>
    <col min="8201" max="8201" width="7" customWidth="1"/>
    <col min="8202" max="8202" width="3.42578125" customWidth="1"/>
    <col min="8203" max="8203" width="7.85546875" customWidth="1"/>
    <col min="8204" max="8204" width="7.28515625" customWidth="1"/>
    <col min="8205" max="8205" width="2.28515625" customWidth="1"/>
    <col min="8206" max="8206" width="10.5703125" customWidth="1"/>
    <col min="8207" max="8207" width="5.28515625" customWidth="1"/>
    <col min="8233" max="8233" width="12.28515625" bestFit="1" customWidth="1"/>
    <col min="8449" max="8449" width="5.5703125" customWidth="1"/>
    <col min="8450" max="8450" width="1.85546875" customWidth="1"/>
    <col min="8451" max="8451" width="5.42578125" customWidth="1"/>
    <col min="8452" max="8453" width="11.5703125" customWidth="1"/>
    <col min="8456" max="8456" width="13.28515625" customWidth="1"/>
    <col min="8457" max="8457" width="7" customWidth="1"/>
    <col min="8458" max="8458" width="3.42578125" customWidth="1"/>
    <col min="8459" max="8459" width="7.85546875" customWidth="1"/>
    <col min="8460" max="8460" width="7.28515625" customWidth="1"/>
    <col min="8461" max="8461" width="2.28515625" customWidth="1"/>
    <col min="8462" max="8462" width="10.5703125" customWidth="1"/>
    <col min="8463" max="8463" width="5.28515625" customWidth="1"/>
    <col min="8489" max="8489" width="12.28515625" bestFit="1" customWidth="1"/>
    <col min="8705" max="8705" width="5.5703125" customWidth="1"/>
    <col min="8706" max="8706" width="1.85546875" customWidth="1"/>
    <col min="8707" max="8707" width="5.42578125" customWidth="1"/>
    <col min="8708" max="8709" width="11.5703125" customWidth="1"/>
    <col min="8712" max="8712" width="13.28515625" customWidth="1"/>
    <col min="8713" max="8713" width="7" customWidth="1"/>
    <col min="8714" max="8714" width="3.42578125" customWidth="1"/>
    <col min="8715" max="8715" width="7.85546875" customWidth="1"/>
    <col min="8716" max="8716" width="7.28515625" customWidth="1"/>
    <col min="8717" max="8717" width="2.28515625" customWidth="1"/>
    <col min="8718" max="8718" width="10.5703125" customWidth="1"/>
    <col min="8719" max="8719" width="5.28515625" customWidth="1"/>
    <col min="8745" max="8745" width="12.28515625" bestFit="1" customWidth="1"/>
    <col min="8961" max="8961" width="5.5703125" customWidth="1"/>
    <col min="8962" max="8962" width="1.85546875" customWidth="1"/>
    <col min="8963" max="8963" width="5.42578125" customWidth="1"/>
    <col min="8964" max="8965" width="11.5703125" customWidth="1"/>
    <col min="8968" max="8968" width="13.28515625" customWidth="1"/>
    <col min="8969" max="8969" width="7" customWidth="1"/>
    <col min="8970" max="8970" width="3.42578125" customWidth="1"/>
    <col min="8971" max="8971" width="7.85546875" customWidth="1"/>
    <col min="8972" max="8972" width="7.28515625" customWidth="1"/>
    <col min="8973" max="8973" width="2.28515625" customWidth="1"/>
    <col min="8974" max="8974" width="10.5703125" customWidth="1"/>
    <col min="8975" max="8975" width="5.28515625" customWidth="1"/>
    <col min="9001" max="9001" width="12.28515625" bestFit="1" customWidth="1"/>
    <col min="9217" max="9217" width="5.5703125" customWidth="1"/>
    <col min="9218" max="9218" width="1.85546875" customWidth="1"/>
    <col min="9219" max="9219" width="5.42578125" customWidth="1"/>
    <col min="9220" max="9221" width="11.5703125" customWidth="1"/>
    <col min="9224" max="9224" width="13.28515625" customWidth="1"/>
    <col min="9225" max="9225" width="7" customWidth="1"/>
    <col min="9226" max="9226" width="3.42578125" customWidth="1"/>
    <col min="9227" max="9227" width="7.85546875" customWidth="1"/>
    <col min="9228" max="9228" width="7.28515625" customWidth="1"/>
    <col min="9229" max="9229" width="2.28515625" customWidth="1"/>
    <col min="9230" max="9230" width="10.5703125" customWidth="1"/>
    <col min="9231" max="9231" width="5.28515625" customWidth="1"/>
    <col min="9257" max="9257" width="12.28515625" bestFit="1" customWidth="1"/>
    <col min="9473" max="9473" width="5.5703125" customWidth="1"/>
    <col min="9474" max="9474" width="1.85546875" customWidth="1"/>
    <col min="9475" max="9475" width="5.42578125" customWidth="1"/>
    <col min="9476" max="9477" width="11.5703125" customWidth="1"/>
    <col min="9480" max="9480" width="13.28515625" customWidth="1"/>
    <col min="9481" max="9481" width="7" customWidth="1"/>
    <col min="9482" max="9482" width="3.42578125" customWidth="1"/>
    <col min="9483" max="9483" width="7.85546875" customWidth="1"/>
    <col min="9484" max="9484" width="7.28515625" customWidth="1"/>
    <col min="9485" max="9485" width="2.28515625" customWidth="1"/>
    <col min="9486" max="9486" width="10.5703125" customWidth="1"/>
    <col min="9487" max="9487" width="5.28515625" customWidth="1"/>
    <col min="9513" max="9513" width="12.28515625" bestFit="1" customWidth="1"/>
    <col min="9729" max="9729" width="5.5703125" customWidth="1"/>
    <col min="9730" max="9730" width="1.85546875" customWidth="1"/>
    <col min="9731" max="9731" width="5.42578125" customWidth="1"/>
    <col min="9732" max="9733" width="11.5703125" customWidth="1"/>
    <col min="9736" max="9736" width="13.28515625" customWidth="1"/>
    <col min="9737" max="9737" width="7" customWidth="1"/>
    <col min="9738" max="9738" width="3.42578125" customWidth="1"/>
    <col min="9739" max="9739" width="7.85546875" customWidth="1"/>
    <col min="9740" max="9740" width="7.28515625" customWidth="1"/>
    <col min="9741" max="9741" width="2.28515625" customWidth="1"/>
    <col min="9742" max="9742" width="10.5703125" customWidth="1"/>
    <col min="9743" max="9743" width="5.28515625" customWidth="1"/>
    <col min="9769" max="9769" width="12.28515625" bestFit="1" customWidth="1"/>
    <col min="9985" max="9985" width="5.5703125" customWidth="1"/>
    <col min="9986" max="9986" width="1.85546875" customWidth="1"/>
    <col min="9987" max="9987" width="5.42578125" customWidth="1"/>
    <col min="9988" max="9989" width="11.5703125" customWidth="1"/>
    <col min="9992" max="9992" width="13.28515625" customWidth="1"/>
    <col min="9993" max="9993" width="7" customWidth="1"/>
    <col min="9994" max="9994" width="3.42578125" customWidth="1"/>
    <col min="9995" max="9995" width="7.85546875" customWidth="1"/>
    <col min="9996" max="9996" width="7.28515625" customWidth="1"/>
    <col min="9997" max="9997" width="2.28515625" customWidth="1"/>
    <col min="9998" max="9998" width="10.5703125" customWidth="1"/>
    <col min="9999" max="9999" width="5.28515625" customWidth="1"/>
    <col min="10025" max="10025" width="12.28515625" bestFit="1" customWidth="1"/>
    <col min="10241" max="10241" width="5.5703125" customWidth="1"/>
    <col min="10242" max="10242" width="1.85546875" customWidth="1"/>
    <col min="10243" max="10243" width="5.42578125" customWidth="1"/>
    <col min="10244" max="10245" width="11.5703125" customWidth="1"/>
    <col min="10248" max="10248" width="13.28515625" customWidth="1"/>
    <col min="10249" max="10249" width="7" customWidth="1"/>
    <col min="10250" max="10250" width="3.42578125" customWidth="1"/>
    <col min="10251" max="10251" width="7.85546875" customWidth="1"/>
    <col min="10252" max="10252" width="7.28515625" customWidth="1"/>
    <col min="10253" max="10253" width="2.28515625" customWidth="1"/>
    <col min="10254" max="10254" width="10.5703125" customWidth="1"/>
    <col min="10255" max="10255" width="5.28515625" customWidth="1"/>
    <col min="10281" max="10281" width="12.28515625" bestFit="1" customWidth="1"/>
    <col min="10497" max="10497" width="5.5703125" customWidth="1"/>
    <col min="10498" max="10498" width="1.85546875" customWidth="1"/>
    <col min="10499" max="10499" width="5.42578125" customWidth="1"/>
    <col min="10500" max="10501" width="11.5703125" customWidth="1"/>
    <col min="10504" max="10504" width="13.28515625" customWidth="1"/>
    <col min="10505" max="10505" width="7" customWidth="1"/>
    <col min="10506" max="10506" width="3.42578125" customWidth="1"/>
    <col min="10507" max="10507" width="7.85546875" customWidth="1"/>
    <col min="10508" max="10508" width="7.28515625" customWidth="1"/>
    <col min="10509" max="10509" width="2.28515625" customWidth="1"/>
    <col min="10510" max="10510" width="10.5703125" customWidth="1"/>
    <col min="10511" max="10511" width="5.28515625" customWidth="1"/>
    <col min="10537" max="10537" width="12.28515625" bestFit="1" customWidth="1"/>
    <col min="10753" max="10753" width="5.5703125" customWidth="1"/>
    <col min="10754" max="10754" width="1.85546875" customWidth="1"/>
    <col min="10755" max="10755" width="5.42578125" customWidth="1"/>
    <col min="10756" max="10757" width="11.5703125" customWidth="1"/>
    <col min="10760" max="10760" width="13.28515625" customWidth="1"/>
    <col min="10761" max="10761" width="7" customWidth="1"/>
    <col min="10762" max="10762" width="3.42578125" customWidth="1"/>
    <col min="10763" max="10763" width="7.85546875" customWidth="1"/>
    <col min="10764" max="10764" width="7.28515625" customWidth="1"/>
    <col min="10765" max="10765" width="2.28515625" customWidth="1"/>
    <col min="10766" max="10766" width="10.5703125" customWidth="1"/>
    <col min="10767" max="10767" width="5.28515625" customWidth="1"/>
    <col min="10793" max="10793" width="12.28515625" bestFit="1" customWidth="1"/>
    <col min="11009" max="11009" width="5.5703125" customWidth="1"/>
    <col min="11010" max="11010" width="1.85546875" customWidth="1"/>
    <col min="11011" max="11011" width="5.42578125" customWidth="1"/>
    <col min="11012" max="11013" width="11.5703125" customWidth="1"/>
    <col min="11016" max="11016" width="13.28515625" customWidth="1"/>
    <col min="11017" max="11017" width="7" customWidth="1"/>
    <col min="11018" max="11018" width="3.42578125" customWidth="1"/>
    <col min="11019" max="11019" width="7.85546875" customWidth="1"/>
    <col min="11020" max="11020" width="7.28515625" customWidth="1"/>
    <col min="11021" max="11021" width="2.28515625" customWidth="1"/>
    <col min="11022" max="11022" width="10.5703125" customWidth="1"/>
    <col min="11023" max="11023" width="5.28515625" customWidth="1"/>
    <col min="11049" max="11049" width="12.28515625" bestFit="1" customWidth="1"/>
    <col min="11265" max="11265" width="5.5703125" customWidth="1"/>
    <col min="11266" max="11266" width="1.85546875" customWidth="1"/>
    <col min="11267" max="11267" width="5.42578125" customWidth="1"/>
    <col min="11268" max="11269" width="11.5703125" customWidth="1"/>
    <col min="11272" max="11272" width="13.28515625" customWidth="1"/>
    <col min="11273" max="11273" width="7" customWidth="1"/>
    <col min="11274" max="11274" width="3.42578125" customWidth="1"/>
    <col min="11275" max="11275" width="7.85546875" customWidth="1"/>
    <col min="11276" max="11276" width="7.28515625" customWidth="1"/>
    <col min="11277" max="11277" width="2.28515625" customWidth="1"/>
    <col min="11278" max="11278" width="10.5703125" customWidth="1"/>
    <col min="11279" max="11279" width="5.28515625" customWidth="1"/>
    <col min="11305" max="11305" width="12.28515625" bestFit="1" customWidth="1"/>
    <col min="11521" max="11521" width="5.5703125" customWidth="1"/>
    <col min="11522" max="11522" width="1.85546875" customWidth="1"/>
    <col min="11523" max="11523" width="5.42578125" customWidth="1"/>
    <col min="11524" max="11525" width="11.5703125" customWidth="1"/>
    <col min="11528" max="11528" width="13.28515625" customWidth="1"/>
    <col min="11529" max="11529" width="7" customWidth="1"/>
    <col min="11530" max="11530" width="3.42578125" customWidth="1"/>
    <col min="11531" max="11531" width="7.85546875" customWidth="1"/>
    <col min="11532" max="11532" width="7.28515625" customWidth="1"/>
    <col min="11533" max="11533" width="2.28515625" customWidth="1"/>
    <col min="11534" max="11534" width="10.5703125" customWidth="1"/>
    <col min="11535" max="11535" width="5.28515625" customWidth="1"/>
    <col min="11561" max="11561" width="12.28515625" bestFit="1" customWidth="1"/>
    <col min="11777" max="11777" width="5.5703125" customWidth="1"/>
    <col min="11778" max="11778" width="1.85546875" customWidth="1"/>
    <col min="11779" max="11779" width="5.42578125" customWidth="1"/>
    <col min="11780" max="11781" width="11.5703125" customWidth="1"/>
    <col min="11784" max="11784" width="13.28515625" customWidth="1"/>
    <col min="11785" max="11785" width="7" customWidth="1"/>
    <col min="11786" max="11786" width="3.42578125" customWidth="1"/>
    <col min="11787" max="11787" width="7.85546875" customWidth="1"/>
    <col min="11788" max="11788" width="7.28515625" customWidth="1"/>
    <col min="11789" max="11789" width="2.28515625" customWidth="1"/>
    <col min="11790" max="11790" width="10.5703125" customWidth="1"/>
    <col min="11791" max="11791" width="5.28515625" customWidth="1"/>
    <col min="11817" max="11817" width="12.28515625" bestFit="1" customWidth="1"/>
    <col min="12033" max="12033" width="5.5703125" customWidth="1"/>
    <col min="12034" max="12034" width="1.85546875" customWidth="1"/>
    <col min="12035" max="12035" width="5.42578125" customWidth="1"/>
    <col min="12036" max="12037" width="11.5703125" customWidth="1"/>
    <col min="12040" max="12040" width="13.28515625" customWidth="1"/>
    <col min="12041" max="12041" width="7" customWidth="1"/>
    <col min="12042" max="12042" width="3.42578125" customWidth="1"/>
    <col min="12043" max="12043" width="7.85546875" customWidth="1"/>
    <col min="12044" max="12044" width="7.28515625" customWidth="1"/>
    <col min="12045" max="12045" width="2.28515625" customWidth="1"/>
    <col min="12046" max="12046" width="10.5703125" customWidth="1"/>
    <col min="12047" max="12047" width="5.28515625" customWidth="1"/>
    <col min="12073" max="12073" width="12.28515625" bestFit="1" customWidth="1"/>
    <col min="12289" max="12289" width="5.5703125" customWidth="1"/>
    <col min="12290" max="12290" width="1.85546875" customWidth="1"/>
    <col min="12291" max="12291" width="5.42578125" customWidth="1"/>
    <col min="12292" max="12293" width="11.5703125" customWidth="1"/>
    <col min="12296" max="12296" width="13.28515625" customWidth="1"/>
    <col min="12297" max="12297" width="7" customWidth="1"/>
    <col min="12298" max="12298" width="3.42578125" customWidth="1"/>
    <col min="12299" max="12299" width="7.85546875" customWidth="1"/>
    <col min="12300" max="12300" width="7.28515625" customWidth="1"/>
    <col min="12301" max="12301" width="2.28515625" customWidth="1"/>
    <col min="12302" max="12302" width="10.5703125" customWidth="1"/>
    <col min="12303" max="12303" width="5.28515625" customWidth="1"/>
    <col min="12329" max="12329" width="12.28515625" bestFit="1" customWidth="1"/>
    <col min="12545" max="12545" width="5.5703125" customWidth="1"/>
    <col min="12546" max="12546" width="1.85546875" customWidth="1"/>
    <col min="12547" max="12547" width="5.42578125" customWidth="1"/>
    <col min="12548" max="12549" width="11.5703125" customWidth="1"/>
    <col min="12552" max="12552" width="13.28515625" customWidth="1"/>
    <col min="12553" max="12553" width="7" customWidth="1"/>
    <col min="12554" max="12554" width="3.42578125" customWidth="1"/>
    <col min="12555" max="12555" width="7.85546875" customWidth="1"/>
    <col min="12556" max="12556" width="7.28515625" customWidth="1"/>
    <col min="12557" max="12557" width="2.28515625" customWidth="1"/>
    <col min="12558" max="12558" width="10.5703125" customWidth="1"/>
    <col min="12559" max="12559" width="5.28515625" customWidth="1"/>
    <col min="12585" max="12585" width="12.28515625" bestFit="1" customWidth="1"/>
    <col min="12801" max="12801" width="5.5703125" customWidth="1"/>
    <col min="12802" max="12802" width="1.85546875" customWidth="1"/>
    <col min="12803" max="12803" width="5.42578125" customWidth="1"/>
    <col min="12804" max="12805" width="11.5703125" customWidth="1"/>
    <col min="12808" max="12808" width="13.28515625" customWidth="1"/>
    <col min="12809" max="12809" width="7" customWidth="1"/>
    <col min="12810" max="12810" width="3.42578125" customWidth="1"/>
    <col min="12811" max="12811" width="7.85546875" customWidth="1"/>
    <col min="12812" max="12812" width="7.28515625" customWidth="1"/>
    <col min="12813" max="12813" width="2.28515625" customWidth="1"/>
    <col min="12814" max="12814" width="10.5703125" customWidth="1"/>
    <col min="12815" max="12815" width="5.28515625" customWidth="1"/>
    <col min="12841" max="12841" width="12.28515625" bestFit="1" customWidth="1"/>
    <col min="13057" max="13057" width="5.5703125" customWidth="1"/>
    <col min="13058" max="13058" width="1.85546875" customWidth="1"/>
    <col min="13059" max="13059" width="5.42578125" customWidth="1"/>
    <col min="13060" max="13061" width="11.5703125" customWidth="1"/>
    <col min="13064" max="13064" width="13.28515625" customWidth="1"/>
    <col min="13065" max="13065" width="7" customWidth="1"/>
    <col min="13066" max="13066" width="3.42578125" customWidth="1"/>
    <col min="13067" max="13067" width="7.85546875" customWidth="1"/>
    <col min="13068" max="13068" width="7.28515625" customWidth="1"/>
    <col min="13069" max="13069" width="2.28515625" customWidth="1"/>
    <col min="13070" max="13070" width="10.5703125" customWidth="1"/>
    <col min="13071" max="13071" width="5.28515625" customWidth="1"/>
    <col min="13097" max="13097" width="12.28515625" bestFit="1" customWidth="1"/>
    <col min="13313" max="13313" width="5.5703125" customWidth="1"/>
    <col min="13314" max="13314" width="1.85546875" customWidth="1"/>
    <col min="13315" max="13315" width="5.42578125" customWidth="1"/>
    <col min="13316" max="13317" width="11.5703125" customWidth="1"/>
    <col min="13320" max="13320" width="13.28515625" customWidth="1"/>
    <col min="13321" max="13321" width="7" customWidth="1"/>
    <col min="13322" max="13322" width="3.42578125" customWidth="1"/>
    <col min="13323" max="13323" width="7.85546875" customWidth="1"/>
    <col min="13324" max="13324" width="7.28515625" customWidth="1"/>
    <col min="13325" max="13325" width="2.28515625" customWidth="1"/>
    <col min="13326" max="13326" width="10.5703125" customWidth="1"/>
    <col min="13327" max="13327" width="5.28515625" customWidth="1"/>
    <col min="13353" max="13353" width="12.28515625" bestFit="1" customWidth="1"/>
    <col min="13569" max="13569" width="5.5703125" customWidth="1"/>
    <col min="13570" max="13570" width="1.85546875" customWidth="1"/>
    <col min="13571" max="13571" width="5.42578125" customWidth="1"/>
    <col min="13572" max="13573" width="11.5703125" customWidth="1"/>
    <col min="13576" max="13576" width="13.28515625" customWidth="1"/>
    <col min="13577" max="13577" width="7" customWidth="1"/>
    <col min="13578" max="13578" width="3.42578125" customWidth="1"/>
    <col min="13579" max="13579" width="7.85546875" customWidth="1"/>
    <col min="13580" max="13580" width="7.28515625" customWidth="1"/>
    <col min="13581" max="13581" width="2.28515625" customWidth="1"/>
    <col min="13582" max="13582" width="10.5703125" customWidth="1"/>
    <col min="13583" max="13583" width="5.28515625" customWidth="1"/>
    <col min="13609" max="13609" width="12.28515625" bestFit="1" customWidth="1"/>
    <col min="13825" max="13825" width="5.5703125" customWidth="1"/>
    <col min="13826" max="13826" width="1.85546875" customWidth="1"/>
    <col min="13827" max="13827" width="5.42578125" customWidth="1"/>
    <col min="13828" max="13829" width="11.5703125" customWidth="1"/>
    <col min="13832" max="13832" width="13.28515625" customWidth="1"/>
    <col min="13833" max="13833" width="7" customWidth="1"/>
    <col min="13834" max="13834" width="3.42578125" customWidth="1"/>
    <col min="13835" max="13835" width="7.85546875" customWidth="1"/>
    <col min="13836" max="13836" width="7.28515625" customWidth="1"/>
    <col min="13837" max="13837" width="2.28515625" customWidth="1"/>
    <col min="13838" max="13838" width="10.5703125" customWidth="1"/>
    <col min="13839" max="13839" width="5.28515625" customWidth="1"/>
    <col min="13865" max="13865" width="12.28515625" bestFit="1" customWidth="1"/>
    <col min="14081" max="14081" width="5.5703125" customWidth="1"/>
    <col min="14082" max="14082" width="1.85546875" customWidth="1"/>
    <col min="14083" max="14083" width="5.42578125" customWidth="1"/>
    <col min="14084" max="14085" width="11.5703125" customWidth="1"/>
    <col min="14088" max="14088" width="13.28515625" customWidth="1"/>
    <col min="14089" max="14089" width="7" customWidth="1"/>
    <col min="14090" max="14090" width="3.42578125" customWidth="1"/>
    <col min="14091" max="14091" width="7.85546875" customWidth="1"/>
    <col min="14092" max="14092" width="7.28515625" customWidth="1"/>
    <col min="14093" max="14093" width="2.28515625" customWidth="1"/>
    <col min="14094" max="14094" width="10.5703125" customWidth="1"/>
    <col min="14095" max="14095" width="5.28515625" customWidth="1"/>
    <col min="14121" max="14121" width="12.28515625" bestFit="1" customWidth="1"/>
    <col min="14337" max="14337" width="5.5703125" customWidth="1"/>
    <col min="14338" max="14338" width="1.85546875" customWidth="1"/>
    <col min="14339" max="14339" width="5.42578125" customWidth="1"/>
    <col min="14340" max="14341" width="11.5703125" customWidth="1"/>
    <col min="14344" max="14344" width="13.28515625" customWidth="1"/>
    <col min="14345" max="14345" width="7" customWidth="1"/>
    <col min="14346" max="14346" width="3.42578125" customWidth="1"/>
    <col min="14347" max="14347" width="7.85546875" customWidth="1"/>
    <col min="14348" max="14348" width="7.28515625" customWidth="1"/>
    <col min="14349" max="14349" width="2.28515625" customWidth="1"/>
    <col min="14350" max="14350" width="10.5703125" customWidth="1"/>
    <col min="14351" max="14351" width="5.28515625" customWidth="1"/>
    <col min="14377" max="14377" width="12.28515625" bestFit="1" customWidth="1"/>
    <col min="14593" max="14593" width="5.5703125" customWidth="1"/>
    <col min="14594" max="14594" width="1.85546875" customWidth="1"/>
    <col min="14595" max="14595" width="5.42578125" customWidth="1"/>
    <col min="14596" max="14597" width="11.5703125" customWidth="1"/>
    <col min="14600" max="14600" width="13.28515625" customWidth="1"/>
    <col min="14601" max="14601" width="7" customWidth="1"/>
    <col min="14602" max="14602" width="3.42578125" customWidth="1"/>
    <col min="14603" max="14603" width="7.85546875" customWidth="1"/>
    <col min="14604" max="14604" width="7.28515625" customWidth="1"/>
    <col min="14605" max="14605" width="2.28515625" customWidth="1"/>
    <col min="14606" max="14606" width="10.5703125" customWidth="1"/>
    <col min="14607" max="14607" width="5.28515625" customWidth="1"/>
    <col min="14633" max="14633" width="12.28515625" bestFit="1" customWidth="1"/>
    <col min="14849" max="14849" width="5.5703125" customWidth="1"/>
    <col min="14850" max="14850" width="1.85546875" customWidth="1"/>
    <col min="14851" max="14851" width="5.42578125" customWidth="1"/>
    <col min="14852" max="14853" width="11.5703125" customWidth="1"/>
    <col min="14856" max="14856" width="13.28515625" customWidth="1"/>
    <col min="14857" max="14857" width="7" customWidth="1"/>
    <col min="14858" max="14858" width="3.42578125" customWidth="1"/>
    <col min="14859" max="14859" width="7.85546875" customWidth="1"/>
    <col min="14860" max="14860" width="7.28515625" customWidth="1"/>
    <col min="14861" max="14861" width="2.28515625" customWidth="1"/>
    <col min="14862" max="14862" width="10.5703125" customWidth="1"/>
    <col min="14863" max="14863" width="5.28515625" customWidth="1"/>
    <col min="14889" max="14889" width="12.28515625" bestFit="1" customWidth="1"/>
    <col min="15105" max="15105" width="5.5703125" customWidth="1"/>
    <col min="15106" max="15106" width="1.85546875" customWidth="1"/>
    <col min="15107" max="15107" width="5.42578125" customWidth="1"/>
    <col min="15108" max="15109" width="11.5703125" customWidth="1"/>
    <col min="15112" max="15112" width="13.28515625" customWidth="1"/>
    <col min="15113" max="15113" width="7" customWidth="1"/>
    <col min="15114" max="15114" width="3.42578125" customWidth="1"/>
    <col min="15115" max="15115" width="7.85546875" customWidth="1"/>
    <col min="15116" max="15116" width="7.28515625" customWidth="1"/>
    <col min="15117" max="15117" width="2.28515625" customWidth="1"/>
    <col min="15118" max="15118" width="10.5703125" customWidth="1"/>
    <col min="15119" max="15119" width="5.28515625" customWidth="1"/>
    <col min="15145" max="15145" width="12.28515625" bestFit="1" customWidth="1"/>
    <col min="15361" max="15361" width="5.5703125" customWidth="1"/>
    <col min="15362" max="15362" width="1.85546875" customWidth="1"/>
    <col min="15363" max="15363" width="5.42578125" customWidth="1"/>
    <col min="15364" max="15365" width="11.5703125" customWidth="1"/>
    <col min="15368" max="15368" width="13.28515625" customWidth="1"/>
    <col min="15369" max="15369" width="7" customWidth="1"/>
    <col min="15370" max="15370" width="3.42578125" customWidth="1"/>
    <col min="15371" max="15371" width="7.85546875" customWidth="1"/>
    <col min="15372" max="15372" width="7.28515625" customWidth="1"/>
    <col min="15373" max="15373" width="2.28515625" customWidth="1"/>
    <col min="15374" max="15374" width="10.5703125" customWidth="1"/>
    <col min="15375" max="15375" width="5.28515625" customWidth="1"/>
    <col min="15401" max="15401" width="12.28515625" bestFit="1" customWidth="1"/>
    <col min="15617" max="15617" width="5.5703125" customWidth="1"/>
    <col min="15618" max="15618" width="1.85546875" customWidth="1"/>
    <col min="15619" max="15619" width="5.42578125" customWidth="1"/>
    <col min="15620" max="15621" width="11.5703125" customWidth="1"/>
    <col min="15624" max="15624" width="13.28515625" customWidth="1"/>
    <col min="15625" max="15625" width="7" customWidth="1"/>
    <col min="15626" max="15626" width="3.42578125" customWidth="1"/>
    <col min="15627" max="15627" width="7.85546875" customWidth="1"/>
    <col min="15628" max="15628" width="7.28515625" customWidth="1"/>
    <col min="15629" max="15629" width="2.28515625" customWidth="1"/>
    <col min="15630" max="15630" width="10.5703125" customWidth="1"/>
    <col min="15631" max="15631" width="5.28515625" customWidth="1"/>
    <col min="15657" max="15657" width="12.28515625" bestFit="1" customWidth="1"/>
    <col min="15873" max="15873" width="5.5703125" customWidth="1"/>
    <col min="15874" max="15874" width="1.85546875" customWidth="1"/>
    <col min="15875" max="15875" width="5.42578125" customWidth="1"/>
    <col min="15876" max="15877" width="11.5703125" customWidth="1"/>
    <col min="15880" max="15880" width="13.28515625" customWidth="1"/>
    <col min="15881" max="15881" width="7" customWidth="1"/>
    <col min="15882" max="15882" width="3.42578125" customWidth="1"/>
    <col min="15883" max="15883" width="7.85546875" customWidth="1"/>
    <col min="15884" max="15884" width="7.28515625" customWidth="1"/>
    <col min="15885" max="15885" width="2.28515625" customWidth="1"/>
    <col min="15886" max="15886" width="10.5703125" customWidth="1"/>
    <col min="15887" max="15887" width="5.28515625" customWidth="1"/>
    <col min="15913" max="15913" width="12.28515625" bestFit="1" customWidth="1"/>
    <col min="16129" max="16129" width="5.5703125" customWidth="1"/>
    <col min="16130" max="16130" width="1.85546875" customWidth="1"/>
    <col min="16131" max="16131" width="5.42578125" customWidth="1"/>
    <col min="16132" max="16133" width="11.5703125" customWidth="1"/>
    <col min="16136" max="16136" width="13.28515625" customWidth="1"/>
    <col min="16137" max="16137" width="7" customWidth="1"/>
    <col min="16138" max="16138" width="3.42578125" customWidth="1"/>
    <col min="16139" max="16139" width="7.85546875" customWidth="1"/>
    <col min="16140" max="16140" width="7.28515625" customWidth="1"/>
    <col min="16141" max="16141" width="2.28515625" customWidth="1"/>
    <col min="16142" max="16142" width="10.5703125" customWidth="1"/>
    <col min="16143" max="16143" width="5.28515625" customWidth="1"/>
    <col min="16169" max="16169" width="12.28515625" bestFit="1" customWidth="1"/>
  </cols>
  <sheetData>
    <row r="1" spans="1:39" s="365" customFormat="1" ht="15" customHeight="1">
      <c r="B1" s="366"/>
      <c r="C1" s="367"/>
      <c r="D1" s="368"/>
      <c r="E1" s="369"/>
      <c r="F1" s="369"/>
      <c r="G1" s="370"/>
      <c r="H1" s="370"/>
      <c r="I1" s="371" t="s">
        <v>1</v>
      </c>
      <c r="J1" s="372" t="s">
        <v>73</v>
      </c>
      <c r="K1" s="373"/>
      <c r="L1" s="374"/>
      <c r="M1" s="373"/>
      <c r="N1" s="230" t="s">
        <v>2</v>
      </c>
      <c r="O1" s="375"/>
      <c r="P1" s="376"/>
      <c r="AE1" s="377"/>
      <c r="AF1" s="378"/>
      <c r="AG1" s="377"/>
      <c r="AH1" s="378"/>
      <c r="AI1" s="377"/>
      <c r="AJ1" s="378"/>
      <c r="AK1" s="377"/>
      <c r="AL1" s="378"/>
      <c r="AM1" s="377"/>
    </row>
    <row r="2" spans="1:39" s="365" customFormat="1" ht="15.75" customHeight="1">
      <c r="B2" s="370" t="s">
        <v>0</v>
      </c>
      <c r="C2" s="379"/>
      <c r="D2" s="379"/>
      <c r="E2" s="379"/>
      <c r="F2" s="379"/>
      <c r="G2" s="379"/>
      <c r="H2" s="369"/>
      <c r="I2" s="380"/>
      <c r="J2" s="372" t="s">
        <v>4</v>
      </c>
      <c r="K2" s="373"/>
      <c r="L2" s="374"/>
      <c r="M2" s="373"/>
      <c r="N2" s="230" t="s">
        <v>2</v>
      </c>
      <c r="O2" s="375"/>
      <c r="P2" s="376"/>
    </row>
    <row r="3" spans="1:39" s="365" customFormat="1" ht="12.75" customHeight="1">
      <c r="B3" s="379" t="s">
        <v>150</v>
      </c>
      <c r="C3" s="379"/>
      <c r="D3" s="379"/>
      <c r="E3" s="379"/>
      <c r="F3" s="379"/>
      <c r="G3" s="379"/>
      <c r="H3" s="369"/>
      <c r="I3" s="380"/>
      <c r="J3" s="381" t="s">
        <v>5</v>
      </c>
      <c r="K3" s="382"/>
      <c r="L3" s="383"/>
      <c r="M3" s="381"/>
      <c r="N3" s="384"/>
      <c r="O3" s="375"/>
      <c r="P3" s="376"/>
    </row>
    <row r="4" spans="1:39" s="365" customFormat="1" ht="12.75" customHeight="1">
      <c r="B4" s="379"/>
      <c r="C4" s="379"/>
      <c r="D4" s="379"/>
      <c r="E4" s="379"/>
      <c r="F4" s="379"/>
      <c r="G4" s="379"/>
      <c r="H4" s="369"/>
      <c r="I4" s="380"/>
      <c r="J4" s="381"/>
      <c r="K4" s="382"/>
      <c r="L4" s="383"/>
      <c r="M4" s="381"/>
      <c r="N4" s="384"/>
      <c r="O4" s="375"/>
      <c r="P4" s="376"/>
    </row>
    <row r="5" spans="1:39" s="365" customFormat="1" ht="12.75" customHeight="1">
      <c r="B5" s="379"/>
      <c r="C5" s="379"/>
      <c r="D5" s="379"/>
      <c r="E5" s="379"/>
      <c r="F5" s="379"/>
      <c r="G5" s="379"/>
      <c r="H5" s="369"/>
      <c r="I5" s="385"/>
      <c r="J5" s="386"/>
      <c r="K5" s="385"/>
      <c r="L5" s="387"/>
      <c r="M5" s="369"/>
      <c r="N5" s="388"/>
      <c r="O5" s="388"/>
    </row>
    <row r="6" spans="1:39" s="365" customFormat="1" ht="12.75" customHeight="1">
      <c r="B6" s="379"/>
      <c r="C6" s="379"/>
      <c r="D6" s="379"/>
      <c r="E6" s="379"/>
      <c r="F6" s="379"/>
      <c r="G6" s="379"/>
      <c r="H6" s="369"/>
      <c r="I6" s="385"/>
      <c r="J6" s="386"/>
      <c r="K6" s="385"/>
      <c r="L6" s="387"/>
      <c r="M6" s="369"/>
      <c r="N6" s="388"/>
      <c r="O6" s="388"/>
    </row>
    <row r="7" spans="1:39" s="365" customFormat="1" ht="12.75" customHeight="1">
      <c r="B7" s="379"/>
      <c r="C7" s="379"/>
      <c r="D7" s="379"/>
      <c r="E7" s="379"/>
      <c r="F7" s="379"/>
      <c r="G7" s="379"/>
      <c r="H7" s="369"/>
      <c r="I7" s="385"/>
      <c r="J7" s="386"/>
      <c r="K7" s="385"/>
      <c r="L7" s="387"/>
      <c r="M7" s="369"/>
      <c r="N7" s="388"/>
      <c r="O7" s="388"/>
    </row>
    <row r="8" spans="1:39" s="1" customFormat="1" ht="12.75" customHeight="1">
      <c r="B8" s="316"/>
      <c r="C8" s="317"/>
      <c r="D8" s="317"/>
      <c r="E8" s="317"/>
      <c r="F8" s="317"/>
      <c r="G8" s="317"/>
      <c r="H8" s="317"/>
      <c r="I8" s="317"/>
      <c r="J8" s="318"/>
    </row>
    <row r="9" spans="1:39" s="317" customFormat="1" ht="12.75" customHeight="1" thickBot="1">
      <c r="B9" s="319">
        <v>1</v>
      </c>
      <c r="C9" s="75" t="s">
        <v>151</v>
      </c>
      <c r="D9" s="320"/>
      <c r="E9" s="320"/>
      <c r="F9" s="320"/>
      <c r="G9" s="320"/>
      <c r="H9" s="320"/>
      <c r="J9" s="319">
        <v>2</v>
      </c>
      <c r="K9" s="75" t="s">
        <v>152</v>
      </c>
      <c r="L9" s="320"/>
      <c r="M9" s="320"/>
      <c r="N9" s="320"/>
      <c r="O9" s="320"/>
    </row>
    <row r="10" spans="1:39" ht="12.75" customHeight="1">
      <c r="B10" s="316"/>
      <c r="C10" s="36"/>
      <c r="D10" s="317"/>
      <c r="E10" s="317"/>
      <c r="F10" s="317"/>
      <c r="G10" s="317"/>
      <c r="H10" s="317"/>
      <c r="I10" s="317"/>
      <c r="J10" s="321"/>
      <c r="K10" s="322"/>
      <c r="L10" s="322"/>
      <c r="M10" s="322"/>
      <c r="N10" s="322"/>
      <c r="O10" s="36"/>
    </row>
    <row r="11" spans="1:39" ht="12.75" customHeight="1">
      <c r="B11" s="323"/>
      <c r="C11" s="538" t="s">
        <v>153</v>
      </c>
      <c r="D11" s="538" t="s">
        <v>154</v>
      </c>
      <c r="E11" s="532" t="s">
        <v>155</v>
      </c>
      <c r="F11" s="538" t="s">
        <v>156</v>
      </c>
      <c r="G11" s="538" t="s">
        <v>157</v>
      </c>
      <c r="H11" s="538" t="s">
        <v>158</v>
      </c>
      <c r="I11" s="324"/>
      <c r="J11" s="325">
        <v>2.1</v>
      </c>
      <c r="K11" s="61" t="s">
        <v>159</v>
      </c>
      <c r="L11" s="61"/>
      <c r="M11" s="61"/>
      <c r="N11" s="61"/>
      <c r="O11" s="59"/>
    </row>
    <row r="12" spans="1:39" ht="12.75" customHeight="1">
      <c r="B12" s="326"/>
      <c r="C12" s="539"/>
      <c r="D12" s="539"/>
      <c r="E12" s="533"/>
      <c r="F12" s="539"/>
      <c r="G12" s="539"/>
      <c r="H12" s="539"/>
      <c r="I12" s="324"/>
      <c r="J12" s="321"/>
      <c r="K12" s="327" t="s">
        <v>45</v>
      </c>
      <c r="L12" s="327"/>
      <c r="M12" s="8" t="s">
        <v>17</v>
      </c>
      <c r="N12" s="328">
        <f>COUNT(D13:D162)</f>
        <v>22</v>
      </c>
      <c r="Q12" s="389" t="s">
        <v>160</v>
      </c>
      <c r="R12" s="329">
        <v>1</v>
      </c>
    </row>
    <row r="13" spans="1:39" ht="12.75" customHeight="1">
      <c r="A13" s="330">
        <v>1</v>
      </c>
      <c r="C13">
        <v>1</v>
      </c>
      <c r="D13" s="390">
        <f>IF(ISNUMBER('Prueba Normalidad D''Agostino'!D7),'Prueba Normalidad D''Agostino'!D7,"")</f>
        <v>31.6</v>
      </c>
      <c r="E13" s="121">
        <f t="shared" ref="E13:E44" si="0">IF(ISNUMBER(D13),SMALL($D$13:$D$162,F13),"")</f>
        <v>20.399999999999999</v>
      </c>
      <c r="F13">
        <v>1</v>
      </c>
      <c r="G13">
        <f t="shared" ref="G13:G76" si="1">IF(E13="","",E13*F13)</f>
        <v>20.399999999999999</v>
      </c>
      <c r="H13">
        <f t="shared" ref="H13:H76" si="2">IF(ISNUMBER(G13),E13^2,"")</f>
        <v>416.15999999999997</v>
      </c>
      <c r="J13" s="321"/>
      <c r="K13" s="331" t="s">
        <v>145</v>
      </c>
      <c r="L13" s="331"/>
      <c r="M13" s="8" t="s">
        <v>17</v>
      </c>
      <c r="N13" s="328">
        <f>SUM(D13:D162)</f>
        <v>652</v>
      </c>
    </row>
    <row r="14" spans="1:39" ht="12.75" customHeight="1">
      <c r="A14" s="330">
        <v>2</v>
      </c>
      <c r="C14">
        <f>IF(ISNUMBER(D14),C13+1,"")</f>
        <v>2</v>
      </c>
      <c r="D14" s="390">
        <f>IF(ISNUMBER('Prueba Normalidad D''Agostino'!D8),'Prueba Normalidad D''Agostino'!D8,"")</f>
        <v>32.799999999999997</v>
      </c>
      <c r="E14" s="121">
        <f t="shared" si="0"/>
        <v>20.399999999999999</v>
      </c>
      <c r="F14">
        <f>IF(ISNUMBER(D14),F13+1,"")</f>
        <v>2</v>
      </c>
      <c r="G14">
        <f t="shared" si="1"/>
        <v>40.799999999999997</v>
      </c>
      <c r="H14">
        <f t="shared" si="2"/>
        <v>416.15999999999997</v>
      </c>
      <c r="J14" s="321"/>
      <c r="K14" s="331" t="s">
        <v>146</v>
      </c>
      <c r="L14" s="331"/>
      <c r="M14" s="8" t="s">
        <v>17</v>
      </c>
      <c r="N14" s="328">
        <f>IF(R12=1,SUM(G13:G162),0)</f>
        <v>8256.0000000000018</v>
      </c>
    </row>
    <row r="15" spans="1:39" ht="12.75" customHeight="1">
      <c r="A15" s="330">
        <v>3</v>
      </c>
      <c r="C15">
        <f t="shared" ref="C15:C78" si="3">IF(ISNUMBER(D15),C14+1,"")</f>
        <v>3</v>
      </c>
      <c r="D15" s="390">
        <f>IF(ISNUMBER('Prueba Normalidad D''Agostino'!D9),'Prueba Normalidad D''Agostino'!D9,"")</f>
        <v>30.2</v>
      </c>
      <c r="E15" s="121">
        <f t="shared" si="0"/>
        <v>21.9</v>
      </c>
      <c r="F15">
        <f t="shared" ref="F15:F78" si="4">IF(ISNUMBER(D15),F14+1,"")</f>
        <v>3</v>
      </c>
      <c r="G15">
        <f t="shared" si="1"/>
        <v>65.699999999999989</v>
      </c>
      <c r="H15">
        <f t="shared" si="2"/>
        <v>479.60999999999996</v>
      </c>
      <c r="J15" s="321"/>
      <c r="K15" s="332" t="s">
        <v>147</v>
      </c>
      <c r="L15" s="332"/>
      <c r="M15" s="8" t="s">
        <v>17</v>
      </c>
      <c r="N15" s="328">
        <f>SUM(H13:H162)</f>
        <v>19994.739999999998</v>
      </c>
    </row>
    <row r="16" spans="1:39" ht="12.75" customHeight="1">
      <c r="A16" s="330">
        <v>4</v>
      </c>
      <c r="C16">
        <f t="shared" si="3"/>
        <v>4</v>
      </c>
      <c r="D16" s="390">
        <f>IF(ISNUMBER('Prueba Normalidad D''Agostino'!D10),'Prueba Normalidad D''Agostino'!D10,"")</f>
        <v>20.399999999999999</v>
      </c>
      <c r="E16" s="121">
        <f t="shared" si="0"/>
        <v>24.8</v>
      </c>
      <c r="F16">
        <f t="shared" si="4"/>
        <v>4</v>
      </c>
      <c r="G16">
        <f t="shared" si="1"/>
        <v>99.2</v>
      </c>
      <c r="H16">
        <f t="shared" si="2"/>
        <v>615.04000000000008</v>
      </c>
      <c r="J16" s="321"/>
      <c r="K16" s="333" t="s">
        <v>148</v>
      </c>
      <c r="L16" s="333"/>
      <c r="M16" s="334" t="s">
        <v>17</v>
      </c>
      <c r="N16" s="335">
        <f>N13^2</f>
        <v>425104</v>
      </c>
      <c r="AC16" s="13" t="s">
        <v>198</v>
      </c>
    </row>
    <row r="17" spans="1:59" ht="12.75" customHeight="1">
      <c r="A17" s="330">
        <v>5</v>
      </c>
      <c r="C17">
        <f t="shared" si="3"/>
        <v>5</v>
      </c>
      <c r="D17" s="390">
        <f>IF(ISNUMBER('Prueba Normalidad D''Agostino'!D11),'Prueba Normalidad D''Agostino'!D11,"")</f>
        <v>25.2</v>
      </c>
      <c r="E17" s="121">
        <f t="shared" si="0"/>
        <v>25.1</v>
      </c>
      <c r="F17">
        <f t="shared" si="4"/>
        <v>5</v>
      </c>
      <c r="G17">
        <f t="shared" si="1"/>
        <v>125.5</v>
      </c>
      <c r="H17">
        <f t="shared" si="2"/>
        <v>630.0100000000001</v>
      </c>
      <c r="J17" s="321"/>
      <c r="K17" s="336" t="s">
        <v>149</v>
      </c>
      <c r="L17" s="336"/>
      <c r="M17" s="336" t="s">
        <v>17</v>
      </c>
      <c r="N17" s="391">
        <f>N15-N16/N12</f>
        <v>671.83090909090606</v>
      </c>
      <c r="O17" s="59"/>
      <c r="AC17" s="399" t="s">
        <v>161</v>
      </c>
      <c r="AD17" s="400">
        <v>0.2</v>
      </c>
      <c r="AE17" s="401"/>
      <c r="AF17" s="399">
        <v>0.1</v>
      </c>
      <c r="AG17" s="401"/>
      <c r="AH17" s="399">
        <v>0.05</v>
      </c>
      <c r="AI17" s="401"/>
      <c r="AJ17" s="399">
        <v>0.02</v>
      </c>
      <c r="AK17" s="401"/>
      <c r="AL17" s="399">
        <v>0.01</v>
      </c>
      <c r="AM17" s="401"/>
      <c r="AO17" s="337" t="s">
        <v>45</v>
      </c>
      <c r="AP17" s="338">
        <f>N12</f>
        <v>22</v>
      </c>
      <c r="BB17" s="1"/>
      <c r="BC17" s="1"/>
      <c r="BD17" s="1"/>
      <c r="BE17" s="1"/>
      <c r="BF17" s="1"/>
      <c r="BG17" s="1"/>
    </row>
    <row r="18" spans="1:59" ht="12.75" customHeight="1">
      <c r="A18" s="330">
        <v>6</v>
      </c>
      <c r="C18">
        <f t="shared" si="3"/>
        <v>6</v>
      </c>
      <c r="D18" s="390">
        <f>IF(ISNUMBER('Prueba Normalidad D''Agostino'!D12),'Prueba Normalidad D''Agostino'!D12,"")</f>
        <v>25.5</v>
      </c>
      <c r="E18" s="121">
        <f t="shared" si="0"/>
        <v>25.2</v>
      </c>
      <c r="F18">
        <f t="shared" si="4"/>
        <v>6</v>
      </c>
      <c r="G18">
        <f t="shared" si="1"/>
        <v>151.19999999999999</v>
      </c>
      <c r="H18">
        <f t="shared" si="2"/>
        <v>635.04</v>
      </c>
      <c r="J18" s="321"/>
      <c r="K18" s="339"/>
      <c r="L18" s="339"/>
      <c r="M18" s="339"/>
      <c r="N18" s="340"/>
      <c r="AC18" s="400">
        <v>10</v>
      </c>
      <c r="AD18" s="402">
        <v>0.26319999999999999</v>
      </c>
      <c r="AE18" s="403">
        <v>0.28349999999999997</v>
      </c>
      <c r="AF18" s="402">
        <v>0.25729999999999997</v>
      </c>
      <c r="AG18" s="403">
        <v>0.2843</v>
      </c>
      <c r="AH18" s="402">
        <v>0.25130000000000002</v>
      </c>
      <c r="AI18" s="403">
        <v>0.28489999999999999</v>
      </c>
      <c r="AJ18" s="402">
        <v>0.24360000000000001</v>
      </c>
      <c r="AK18" s="403">
        <v>0.28549999999999998</v>
      </c>
      <c r="AL18" s="402">
        <v>0.2379</v>
      </c>
      <c r="AM18" s="403">
        <v>0.28570000000000001</v>
      </c>
      <c r="AO18" s="72" t="s">
        <v>162</v>
      </c>
      <c r="AP18" s="343">
        <f>N25</f>
        <v>0.28340348997585069</v>
      </c>
      <c r="BB18" s="1"/>
      <c r="BC18" s="1"/>
      <c r="BD18" s="1"/>
      <c r="BE18" s="1"/>
      <c r="BF18" s="1"/>
      <c r="BG18" s="1"/>
    </row>
    <row r="19" spans="1:59" ht="12.75" customHeight="1" thickBot="1">
      <c r="A19" s="330">
        <v>7</v>
      </c>
      <c r="C19">
        <f t="shared" si="3"/>
        <v>7</v>
      </c>
      <c r="D19" s="390">
        <f>IF(ISNUMBER('Prueba Normalidad D''Agostino'!D13),'Prueba Normalidad D''Agostino'!D13,"")</f>
        <v>29</v>
      </c>
      <c r="E19" s="121">
        <f t="shared" si="0"/>
        <v>25.5</v>
      </c>
      <c r="F19">
        <f t="shared" si="4"/>
        <v>7</v>
      </c>
      <c r="G19">
        <f t="shared" si="1"/>
        <v>178.5</v>
      </c>
      <c r="H19">
        <f t="shared" si="2"/>
        <v>650.25</v>
      </c>
      <c r="J19" s="325">
        <v>2.2000000000000002</v>
      </c>
      <c r="K19" s="61" t="s">
        <v>163</v>
      </c>
      <c r="L19" s="61"/>
      <c r="M19" s="59"/>
      <c r="N19" s="59"/>
      <c r="O19" s="59"/>
      <c r="AC19" s="400">
        <v>12</v>
      </c>
      <c r="AD19" s="402">
        <v>0.26529999999999998</v>
      </c>
      <c r="AE19" s="403">
        <v>0.28410000000000002</v>
      </c>
      <c r="AF19" s="402">
        <v>0.25979999999999998</v>
      </c>
      <c r="AG19" s="403">
        <v>0.28489999999999999</v>
      </c>
      <c r="AH19" s="402">
        <v>0.25440000000000002</v>
      </c>
      <c r="AI19" s="403">
        <v>0.28539999999999999</v>
      </c>
      <c r="AJ19" s="402">
        <v>0.24729999999999999</v>
      </c>
      <c r="AK19" s="403">
        <v>0.28589999999999999</v>
      </c>
      <c r="AL19" s="402">
        <v>0.24199999999999999</v>
      </c>
      <c r="AM19" s="403">
        <v>0.28620000000000001</v>
      </c>
      <c r="BB19" s="1"/>
      <c r="BC19" s="1"/>
      <c r="BD19" s="1"/>
      <c r="BE19" s="1"/>
      <c r="BF19" s="1"/>
      <c r="BG19" s="1"/>
    </row>
    <row r="20" spans="1:59" ht="12.75" customHeight="1">
      <c r="A20" s="330">
        <v>8</v>
      </c>
      <c r="C20">
        <f t="shared" si="3"/>
        <v>8</v>
      </c>
      <c r="D20" s="390">
        <f>IF(ISNUMBER('Prueba Normalidad D''Agostino'!D14),'Prueba Normalidad D''Agostino'!D14,"")</f>
        <v>32.799999999999997</v>
      </c>
      <c r="E20" s="121">
        <f t="shared" si="0"/>
        <v>25.8</v>
      </c>
      <c r="F20">
        <f t="shared" si="4"/>
        <v>8</v>
      </c>
      <c r="G20">
        <f t="shared" si="1"/>
        <v>206.4</v>
      </c>
      <c r="H20">
        <f t="shared" si="2"/>
        <v>665.64</v>
      </c>
      <c r="J20" s="321"/>
      <c r="K20" t="s">
        <v>21</v>
      </c>
      <c r="M20" t="s">
        <v>17</v>
      </c>
      <c r="N20">
        <f>AVERAGE(D13:D162)</f>
        <v>29.636363636363637</v>
      </c>
      <c r="AC20" s="400">
        <v>14</v>
      </c>
      <c r="AD20" s="402">
        <v>0.26690000000000003</v>
      </c>
      <c r="AE20" s="403">
        <v>0.28460000000000002</v>
      </c>
      <c r="AF20" s="402">
        <v>0.26179999999999998</v>
      </c>
      <c r="AG20" s="403">
        <v>0.2853</v>
      </c>
      <c r="AH20" s="402">
        <v>0.25679999999999997</v>
      </c>
      <c r="AI20" s="403">
        <v>0.2858</v>
      </c>
      <c r="AJ20" s="402">
        <v>0.25030000000000002</v>
      </c>
      <c r="AK20" s="403">
        <v>0.28620000000000001</v>
      </c>
      <c r="AL20" s="402">
        <v>0.2455</v>
      </c>
      <c r="AM20" s="403">
        <v>0.28649999999999998</v>
      </c>
      <c r="AO20" s="344">
        <v>1</v>
      </c>
      <c r="AP20" s="345">
        <v>2</v>
      </c>
      <c r="AQ20" s="346">
        <v>3</v>
      </c>
      <c r="AR20" s="345">
        <v>4</v>
      </c>
      <c r="AS20" s="346">
        <v>5</v>
      </c>
      <c r="AT20" s="345">
        <v>6</v>
      </c>
      <c r="AU20" s="346">
        <v>7</v>
      </c>
      <c r="AV20" s="345">
        <v>8</v>
      </c>
      <c r="AW20" s="346">
        <v>9</v>
      </c>
      <c r="AX20" s="345">
        <v>10</v>
      </c>
      <c r="AY20" s="346">
        <v>11</v>
      </c>
      <c r="BB20" s="1"/>
      <c r="BC20" s="1"/>
      <c r="BD20" s="1"/>
      <c r="BE20" s="1"/>
      <c r="BF20" s="1"/>
      <c r="BG20" s="1"/>
    </row>
    <row r="21" spans="1:59" ht="12.75" customHeight="1" thickBot="1">
      <c r="A21" s="330">
        <v>9</v>
      </c>
      <c r="C21">
        <f t="shared" si="3"/>
        <v>9</v>
      </c>
      <c r="D21" s="390">
        <f>IF(ISNUMBER('Prueba Normalidad D''Agostino'!D15),'Prueba Normalidad D''Agostino'!D15,"")</f>
        <v>37.5</v>
      </c>
      <c r="E21" s="121">
        <f t="shared" si="0"/>
        <v>28.4</v>
      </c>
      <c r="F21">
        <f t="shared" si="4"/>
        <v>9</v>
      </c>
      <c r="G21">
        <f t="shared" si="1"/>
        <v>255.6</v>
      </c>
      <c r="H21">
        <f t="shared" si="2"/>
        <v>806.56</v>
      </c>
      <c r="J21" s="321"/>
      <c r="K21" t="s">
        <v>164</v>
      </c>
      <c r="M21" t="s">
        <v>17</v>
      </c>
      <c r="N21" s="50">
        <f>STDEV(D13:D162)</f>
        <v>5.6561425063330848</v>
      </c>
      <c r="AC21" s="400">
        <v>16</v>
      </c>
      <c r="AD21" s="402">
        <v>0.2681</v>
      </c>
      <c r="AE21" s="403">
        <v>0.2848</v>
      </c>
      <c r="AF21" s="402">
        <v>0.26340000000000002</v>
      </c>
      <c r="AG21" s="403">
        <v>0.28549999999999998</v>
      </c>
      <c r="AH21" s="402">
        <v>0.25869999999999999</v>
      </c>
      <c r="AI21" s="403">
        <v>0.28599999999999998</v>
      </c>
      <c r="AJ21" s="402">
        <v>0.25269999999999998</v>
      </c>
      <c r="AK21" s="403">
        <v>0.28649999999999998</v>
      </c>
      <c r="AL21" s="402">
        <v>0.2482</v>
      </c>
      <c r="AM21" s="403">
        <v>0.28670000000000001</v>
      </c>
      <c r="AO21" s="347">
        <f t="shared" ref="AO21:AY21" si="5">VLOOKUP($AP$17,Tabla,AO20,TRUE)</f>
        <v>22</v>
      </c>
      <c r="AP21" s="348">
        <f>VLOOKUP($AP$17,Tabla,AP20,TRUE)</f>
        <v>0.27050000000000002</v>
      </c>
      <c r="AQ21" s="349">
        <f t="shared" si="5"/>
        <v>0.2853</v>
      </c>
      <c r="AR21" s="348">
        <f t="shared" si="5"/>
        <v>0.26669999999999999</v>
      </c>
      <c r="AS21" s="349">
        <f t="shared" si="5"/>
        <v>0.28599999999999998</v>
      </c>
      <c r="AT21" s="348">
        <f t="shared" si="5"/>
        <v>0.26290000000000002</v>
      </c>
      <c r="AU21" s="349">
        <f t="shared" si="5"/>
        <v>0.28639999999999999</v>
      </c>
      <c r="AV21" s="348">
        <f t="shared" si="5"/>
        <v>0.25790000000000002</v>
      </c>
      <c r="AW21" s="349">
        <f t="shared" si="5"/>
        <v>0.28689999999999999</v>
      </c>
      <c r="AX21" s="348">
        <f t="shared" si="5"/>
        <v>0.25419999999999998</v>
      </c>
      <c r="AY21" s="349">
        <f t="shared" si="5"/>
        <v>0.28699999999999998</v>
      </c>
      <c r="BB21" s="317"/>
      <c r="BC21" s="317"/>
      <c r="BD21" s="317"/>
      <c r="BE21" s="317"/>
      <c r="BF21" s="317"/>
      <c r="BG21" s="317"/>
    </row>
    <row r="22" spans="1:59" ht="12.75" customHeight="1" thickBot="1">
      <c r="A22" s="330">
        <v>10</v>
      </c>
      <c r="C22">
        <f t="shared" si="3"/>
        <v>10</v>
      </c>
      <c r="D22" s="390">
        <f>IF(ISNUMBER('Prueba Normalidad D''Agostino'!D16),'Prueba Normalidad D''Agostino'!D16,"")</f>
        <v>21.9</v>
      </c>
      <c r="E22" s="121">
        <f t="shared" si="0"/>
        <v>29</v>
      </c>
      <c r="F22">
        <f t="shared" si="4"/>
        <v>10</v>
      </c>
      <c r="G22">
        <f t="shared" si="1"/>
        <v>290</v>
      </c>
      <c r="H22">
        <f t="shared" si="2"/>
        <v>841</v>
      </c>
      <c r="J22" s="321"/>
      <c r="K22" s="59" t="s">
        <v>33</v>
      </c>
      <c r="L22" s="59"/>
      <c r="M22" s="59" t="s">
        <v>17</v>
      </c>
      <c r="N22" s="83">
        <f>N21^2</f>
        <v>31.991948051947912</v>
      </c>
      <c r="O22" s="59"/>
      <c r="AC22" s="400">
        <v>18</v>
      </c>
      <c r="AD22" s="402">
        <v>0.26900000000000002</v>
      </c>
      <c r="AE22" s="403">
        <v>0.28499999999999998</v>
      </c>
      <c r="AF22" s="402">
        <v>0.2646</v>
      </c>
      <c r="AG22" s="403">
        <v>0.28570000000000001</v>
      </c>
      <c r="AH22" s="402">
        <v>0.26029999999999998</v>
      </c>
      <c r="AI22" s="403">
        <v>0.28620000000000001</v>
      </c>
      <c r="AJ22" s="402">
        <v>0.25469999999999998</v>
      </c>
      <c r="AK22" s="403">
        <v>0.28660000000000002</v>
      </c>
      <c r="AL22" s="402">
        <v>0.2505</v>
      </c>
      <c r="AM22" s="403">
        <v>0.2868</v>
      </c>
      <c r="AO22" s="102" t="s">
        <v>165</v>
      </c>
      <c r="AP22" s="350">
        <f>IF(AND($AP$18&gt;=AP21,$AP$18&lt;=AQ21),1,0)</f>
        <v>1</v>
      </c>
      <c r="AQ22" s="351"/>
      <c r="AR22" s="350">
        <f>IF(AND($AP$18&gt;=AR21,$AP$18&lt;=AS21),1,0)</f>
        <v>1</v>
      </c>
      <c r="AS22" s="351"/>
      <c r="AT22" s="350">
        <f>IF(AND($AP$18&gt;=AT21,$AP$18&lt;=AU21),1,0)</f>
        <v>1</v>
      </c>
      <c r="AU22" s="351"/>
      <c r="AV22" s="350">
        <f>IF(AND($AP$18&gt;=AV21,$AP$18&lt;=AW21),1,0)</f>
        <v>1</v>
      </c>
      <c r="AW22" s="351"/>
      <c r="AX22" s="350">
        <f>IF(AND($AP$18&gt;=AX21,$AP$18&lt;=AY21),1,0)</f>
        <v>1</v>
      </c>
      <c r="AY22" s="351"/>
    </row>
    <row r="23" spans="1:59" ht="12.75" customHeight="1">
      <c r="A23" s="330">
        <v>11</v>
      </c>
      <c r="C23">
        <f t="shared" si="3"/>
        <v>11</v>
      </c>
      <c r="D23" s="390">
        <f>IF(ISNUMBER('Prueba Normalidad D''Agostino'!D17),'Prueba Normalidad D''Agostino'!D17,"")</f>
        <v>37.6</v>
      </c>
      <c r="E23" s="121">
        <f t="shared" si="0"/>
        <v>29.2</v>
      </c>
      <c r="F23">
        <f t="shared" si="4"/>
        <v>11</v>
      </c>
      <c r="G23">
        <f t="shared" si="1"/>
        <v>321.2</v>
      </c>
      <c r="H23">
        <f t="shared" si="2"/>
        <v>852.64</v>
      </c>
      <c r="J23" s="321"/>
      <c r="AC23" s="400">
        <v>20</v>
      </c>
      <c r="AD23" s="402">
        <v>0.26989999999999997</v>
      </c>
      <c r="AE23" s="403">
        <v>0.28520000000000001</v>
      </c>
      <c r="AF23" s="402">
        <v>0.26569999999999999</v>
      </c>
      <c r="AG23" s="403">
        <v>0.28589999999999999</v>
      </c>
      <c r="AH23" s="402">
        <v>0.26169999999999999</v>
      </c>
      <c r="AI23" s="403">
        <v>0.2863</v>
      </c>
      <c r="AJ23" s="402">
        <v>0.25640000000000002</v>
      </c>
      <c r="AK23" s="403">
        <v>0.28670000000000001</v>
      </c>
      <c r="AL23" s="402">
        <v>0.2525</v>
      </c>
      <c r="AM23" s="403">
        <v>0.28689999999999999</v>
      </c>
      <c r="AO23" s="102" t="s">
        <v>166</v>
      </c>
      <c r="AP23" s="12">
        <f>SUM(AP22:AY22)</f>
        <v>5</v>
      </c>
    </row>
    <row r="24" spans="1:59" ht="12.75" customHeight="1" thickBot="1">
      <c r="A24" s="330">
        <v>12</v>
      </c>
      <c r="C24">
        <f t="shared" si="3"/>
        <v>12</v>
      </c>
      <c r="D24" s="390">
        <f>IF(ISNUMBER('Prueba Normalidad D''Agostino'!D18),'Prueba Normalidad D''Agostino'!D18,"")</f>
        <v>31.5</v>
      </c>
      <c r="E24" s="121">
        <f t="shared" si="0"/>
        <v>30.2</v>
      </c>
      <c r="F24">
        <f t="shared" si="4"/>
        <v>12</v>
      </c>
      <c r="G24">
        <f t="shared" si="1"/>
        <v>362.4</v>
      </c>
      <c r="H24">
        <f t="shared" si="2"/>
        <v>912.04</v>
      </c>
      <c r="J24" s="325">
        <v>2.2999999999999998</v>
      </c>
      <c r="K24" s="352" t="s">
        <v>167</v>
      </c>
      <c r="L24" s="352"/>
      <c r="M24" s="59"/>
      <c r="N24" s="59"/>
      <c r="O24" s="59"/>
      <c r="AC24" s="400">
        <v>22</v>
      </c>
      <c r="AD24" s="402">
        <v>0.27050000000000002</v>
      </c>
      <c r="AE24" s="403">
        <v>0.2853</v>
      </c>
      <c r="AF24" s="402">
        <v>0.26669999999999999</v>
      </c>
      <c r="AG24" s="403">
        <v>0.28599999999999998</v>
      </c>
      <c r="AH24" s="402">
        <v>0.26290000000000002</v>
      </c>
      <c r="AI24" s="403">
        <v>0.28639999999999999</v>
      </c>
      <c r="AJ24" s="402">
        <v>0.25790000000000002</v>
      </c>
      <c r="AK24" s="403">
        <v>0.28689999999999999</v>
      </c>
      <c r="AL24" s="402">
        <v>0.25419999999999998</v>
      </c>
      <c r="AM24" s="403">
        <v>0.28699999999999998</v>
      </c>
      <c r="AO24" s="353" t="s">
        <v>168</v>
      </c>
      <c r="AP24" s="23"/>
      <c r="AQ24" s="23"/>
      <c r="AR24" s="23"/>
      <c r="AS24" s="23" t="s">
        <v>169</v>
      </c>
      <c r="AT24" s="23" t="s">
        <v>170</v>
      </c>
      <c r="AU24" s="23"/>
      <c r="AV24" s="23"/>
      <c r="AW24" s="23" t="s">
        <v>171</v>
      </c>
      <c r="AX24" s="23" t="s">
        <v>172</v>
      </c>
      <c r="AY24" s="23"/>
      <c r="AZ24" s="23"/>
      <c r="BA24" s="23"/>
      <c r="BB24" s="23"/>
    </row>
    <row r="25" spans="1:59" ht="12.75" customHeight="1">
      <c r="A25" s="330">
        <v>13</v>
      </c>
      <c r="C25">
        <f t="shared" si="3"/>
        <v>13</v>
      </c>
      <c r="D25" s="390">
        <f>IF(ISNUMBER('Prueba Normalidad D''Agostino'!D19),'Prueba Normalidad D''Agostino'!D19,"")</f>
        <v>20.399999999999999</v>
      </c>
      <c r="E25" s="121">
        <f t="shared" si="0"/>
        <v>31.5</v>
      </c>
      <c r="F25">
        <f t="shared" si="4"/>
        <v>13</v>
      </c>
      <c r="G25">
        <f t="shared" si="1"/>
        <v>409.5</v>
      </c>
      <c r="H25">
        <f t="shared" si="2"/>
        <v>992.25</v>
      </c>
      <c r="J25" s="321"/>
      <c r="K25" s="354" t="s">
        <v>173</v>
      </c>
      <c r="M25" s="354" t="s">
        <v>17</v>
      </c>
      <c r="N25" s="355">
        <f>IF(N12&gt;9,(N14-N13*(N12+1)/2)/(N12*SQRT(N12*(N15-N16/N12))),"--")</f>
        <v>0.28340348997585069</v>
      </c>
      <c r="AC25" s="400">
        <v>24</v>
      </c>
      <c r="AD25" s="402">
        <v>0.27110000000000001</v>
      </c>
      <c r="AE25" s="403">
        <v>0.2853</v>
      </c>
      <c r="AF25" s="402">
        <v>0.26750000000000002</v>
      </c>
      <c r="AG25" s="403">
        <v>0.28610000000000002</v>
      </c>
      <c r="AH25" s="402">
        <v>0.26390000000000002</v>
      </c>
      <c r="AI25" s="403">
        <v>0.28649999999999998</v>
      </c>
      <c r="AJ25" s="402">
        <v>0.2591</v>
      </c>
      <c r="AK25" s="403">
        <v>0.28689999999999999</v>
      </c>
      <c r="AL25" s="402">
        <v>0.25569999999999998</v>
      </c>
      <c r="AM25" s="403">
        <v>0.28710000000000002</v>
      </c>
      <c r="AP25" s="356">
        <v>5</v>
      </c>
      <c r="AQ25" s="12">
        <f t="shared" ref="AQ25:AQ30" si="6">IF($AP$23=AP25,1,0)</f>
        <v>1</v>
      </c>
      <c r="AR25" s="357" t="s">
        <v>174</v>
      </c>
      <c r="AS25" s="358" t="str">
        <f>"P&gt;"&amp;AR25</f>
        <v>P&gt;0.20</v>
      </c>
      <c r="AT25" s="359" t="s">
        <v>175</v>
      </c>
      <c r="AW25" s="359" t="str">
        <f t="shared" ref="AW25:AX30" si="7">IF($AQ25,AS25,"")</f>
        <v>P&gt;0.20</v>
      </c>
      <c r="AX25" t="str">
        <f t="shared" si="7"/>
        <v>No hay indicios para rechazar la hipótesis de normalidad</v>
      </c>
    </row>
    <row r="26" spans="1:59" ht="12.75" customHeight="1">
      <c r="A26" s="330">
        <v>14</v>
      </c>
      <c r="C26">
        <f t="shared" si="3"/>
        <v>14</v>
      </c>
      <c r="D26" s="390">
        <f>IF(ISNUMBER('Prueba Normalidad D''Agostino'!D20),'Prueba Normalidad D''Agostino'!D20,"")</f>
        <v>34.200000000000003</v>
      </c>
      <c r="E26" s="121">
        <f t="shared" si="0"/>
        <v>31.6</v>
      </c>
      <c r="F26">
        <f t="shared" si="4"/>
        <v>14</v>
      </c>
      <c r="G26">
        <f t="shared" si="1"/>
        <v>442.40000000000003</v>
      </c>
      <c r="H26">
        <f t="shared" si="2"/>
        <v>998.56000000000006</v>
      </c>
      <c r="J26" s="321"/>
      <c r="K26" s="360" t="s">
        <v>176</v>
      </c>
      <c r="M26" s="354"/>
      <c r="N26" s="340" t="str">
        <f>AP36</f>
        <v>P&gt;0.20</v>
      </c>
      <c r="AC26" s="400">
        <v>26</v>
      </c>
      <c r="AD26" s="402">
        <v>0.2717</v>
      </c>
      <c r="AE26" s="403">
        <v>0.28539999999999999</v>
      </c>
      <c r="AF26" s="402">
        <v>0.26819999999999999</v>
      </c>
      <c r="AG26" s="403">
        <v>0.28610000000000002</v>
      </c>
      <c r="AH26" s="402">
        <v>0.26469999999999999</v>
      </c>
      <c r="AI26" s="403">
        <v>0.28660000000000002</v>
      </c>
      <c r="AJ26" s="402">
        <v>0.26029999999999998</v>
      </c>
      <c r="AK26" s="403">
        <v>0.28699999999999998</v>
      </c>
      <c r="AL26" s="402">
        <v>0.25700000000000001</v>
      </c>
      <c r="AM26" s="403">
        <v>0.28720000000000001</v>
      </c>
      <c r="AP26" s="356">
        <v>4</v>
      </c>
      <c r="AQ26" s="12">
        <f t="shared" si="6"/>
        <v>0</v>
      </c>
      <c r="AR26" s="357" t="s">
        <v>177</v>
      </c>
      <c r="AS26" s="361" t="str">
        <f>AR26&amp;"&lt;P&lt;"&amp;AR25</f>
        <v>0.10&lt;P&lt;0.20</v>
      </c>
      <c r="AT26" s="362" t="str">
        <f>AT25</f>
        <v>No hay indicios para rechazar la hipótesis de normalidad</v>
      </c>
      <c r="AW26" s="362" t="str">
        <f t="shared" si="7"/>
        <v/>
      </c>
      <c r="AX26" t="str">
        <f t="shared" si="7"/>
        <v/>
      </c>
    </row>
    <row r="27" spans="1:59" ht="12.75" customHeight="1">
      <c r="A27" s="330">
        <v>15</v>
      </c>
      <c r="C27">
        <f t="shared" si="3"/>
        <v>15</v>
      </c>
      <c r="D27" s="390">
        <f>IF(ISNUMBER('Prueba Normalidad D''Agostino'!D21),'Prueba Normalidad D''Agostino'!D21,"")</f>
        <v>29.2</v>
      </c>
      <c r="E27" s="121">
        <f t="shared" si="0"/>
        <v>32.200000000000003</v>
      </c>
      <c r="F27">
        <f t="shared" si="4"/>
        <v>15</v>
      </c>
      <c r="G27">
        <f t="shared" si="1"/>
        <v>483.00000000000006</v>
      </c>
      <c r="H27">
        <f t="shared" si="2"/>
        <v>1036.8400000000001</v>
      </c>
      <c r="J27" s="363"/>
      <c r="K27" s="536" t="str">
        <f>AP37</f>
        <v>No hay indicios para rechazar la hipótesis de normalidad</v>
      </c>
      <c r="L27" s="536"/>
      <c r="M27" s="536"/>
      <c r="N27" s="536"/>
      <c r="O27" s="36"/>
      <c r="AC27" s="400">
        <v>28</v>
      </c>
      <c r="AD27" s="402">
        <v>0.27210000000000001</v>
      </c>
      <c r="AE27" s="403">
        <v>0.28539999999999999</v>
      </c>
      <c r="AF27" s="402">
        <v>0.26879999999999998</v>
      </c>
      <c r="AG27" s="403">
        <v>0.28610000000000002</v>
      </c>
      <c r="AH27" s="402">
        <v>0.26550000000000001</v>
      </c>
      <c r="AI27" s="403">
        <v>0.28660000000000002</v>
      </c>
      <c r="AJ27" s="402">
        <v>0.26119999999999999</v>
      </c>
      <c r="AK27" s="403">
        <v>0.28699999999999998</v>
      </c>
      <c r="AL27" s="402">
        <v>0.2581</v>
      </c>
      <c r="AM27" s="403">
        <v>0.2873</v>
      </c>
      <c r="AP27" s="356">
        <v>3</v>
      </c>
      <c r="AQ27" s="12">
        <f t="shared" si="6"/>
        <v>0</v>
      </c>
      <c r="AR27" s="357" t="s">
        <v>178</v>
      </c>
      <c r="AS27" s="361" t="str">
        <f>AR27&amp;"&lt;P&lt;"&amp;AR26</f>
        <v>0.05&lt;P&lt;0.10</v>
      </c>
      <c r="AT27" s="362" t="s">
        <v>179</v>
      </c>
      <c r="AW27" s="362" t="str">
        <f t="shared" si="7"/>
        <v/>
      </c>
      <c r="AX27" t="str">
        <f t="shared" si="7"/>
        <v/>
      </c>
    </row>
    <row r="28" spans="1:59" ht="12.75" customHeight="1">
      <c r="A28" s="330">
        <v>16</v>
      </c>
      <c r="C28">
        <f t="shared" si="3"/>
        <v>16</v>
      </c>
      <c r="D28" s="390">
        <f>IF(ISNUMBER('Prueba Normalidad D''Agostino'!D22),'Prueba Normalidad D''Agostino'!D22,"")</f>
        <v>25.8</v>
      </c>
      <c r="E28" s="121">
        <f t="shared" si="0"/>
        <v>32.799999999999997</v>
      </c>
      <c r="F28">
        <f t="shared" si="4"/>
        <v>16</v>
      </c>
      <c r="G28">
        <f t="shared" si="1"/>
        <v>524.79999999999995</v>
      </c>
      <c r="H28">
        <f t="shared" si="2"/>
        <v>1075.8399999999999</v>
      </c>
      <c r="J28" s="363"/>
      <c r="K28" s="536"/>
      <c r="L28" s="536"/>
      <c r="M28" s="536"/>
      <c r="N28" s="536"/>
      <c r="O28" s="36"/>
      <c r="AC28" s="400">
        <v>30</v>
      </c>
      <c r="AD28" s="402">
        <v>0.27250000000000002</v>
      </c>
      <c r="AE28" s="403">
        <v>0.28539999999999999</v>
      </c>
      <c r="AF28" s="402">
        <v>0.26929999999999998</v>
      </c>
      <c r="AG28" s="403">
        <v>0.28620000000000001</v>
      </c>
      <c r="AH28" s="402">
        <v>0.26619999999999999</v>
      </c>
      <c r="AI28" s="403">
        <v>0.28660000000000002</v>
      </c>
      <c r="AJ28" s="402">
        <v>0.26219999999999999</v>
      </c>
      <c r="AK28" s="403">
        <v>0.28710000000000002</v>
      </c>
      <c r="AL28" s="402">
        <v>0.25919999999999999</v>
      </c>
      <c r="AM28" s="403">
        <v>0.28720000000000001</v>
      </c>
      <c r="AP28" s="356">
        <v>2</v>
      </c>
      <c r="AQ28" s="12">
        <f t="shared" si="6"/>
        <v>0</v>
      </c>
      <c r="AR28" s="357" t="s">
        <v>180</v>
      </c>
      <c r="AS28" s="361" t="str">
        <f>AR28&amp;"&lt;P&lt;"&amp;AR27</f>
        <v>0.02&lt;P&lt;0.05</v>
      </c>
      <c r="AT28" s="362" t="s">
        <v>181</v>
      </c>
      <c r="AW28" s="362" t="str">
        <f t="shared" si="7"/>
        <v/>
      </c>
      <c r="AX28" t="str">
        <f t="shared" si="7"/>
        <v/>
      </c>
    </row>
    <row r="29" spans="1:59" ht="12.75" customHeight="1">
      <c r="A29" s="330">
        <v>17</v>
      </c>
      <c r="C29">
        <f t="shared" si="3"/>
        <v>17</v>
      </c>
      <c r="D29" s="390">
        <f>IF(ISNUMBER('Prueba Normalidad D''Agostino'!D23),'Prueba Normalidad D''Agostino'!D23,"")</f>
        <v>34.4</v>
      </c>
      <c r="E29" s="121">
        <f t="shared" si="0"/>
        <v>32.799999999999997</v>
      </c>
      <c r="F29">
        <f t="shared" si="4"/>
        <v>17</v>
      </c>
      <c r="G29">
        <f t="shared" si="1"/>
        <v>557.59999999999991</v>
      </c>
      <c r="H29">
        <f t="shared" si="2"/>
        <v>1075.8399999999999</v>
      </c>
      <c r="J29" s="363"/>
      <c r="K29" s="537"/>
      <c r="L29" s="537"/>
      <c r="M29" s="537"/>
      <c r="N29" s="537"/>
      <c r="O29" s="59"/>
      <c r="AC29" s="400">
        <v>32</v>
      </c>
      <c r="AD29" s="402">
        <v>0.27289999999999998</v>
      </c>
      <c r="AE29" s="403">
        <v>0.28539999999999999</v>
      </c>
      <c r="AF29" s="402">
        <v>0.26979999999999998</v>
      </c>
      <c r="AG29" s="403">
        <v>0.28620000000000001</v>
      </c>
      <c r="AH29" s="402">
        <v>0.26679999999999998</v>
      </c>
      <c r="AI29" s="403">
        <v>0.28670000000000001</v>
      </c>
      <c r="AJ29" s="402">
        <v>0.26300000000000001</v>
      </c>
      <c r="AK29" s="403">
        <v>0.28710000000000002</v>
      </c>
      <c r="AL29" s="402">
        <v>0.26</v>
      </c>
      <c r="AM29" s="403">
        <v>0.2873</v>
      </c>
      <c r="AP29" s="356">
        <v>1</v>
      </c>
      <c r="AQ29" s="12">
        <f t="shared" si="6"/>
        <v>0</v>
      </c>
      <c r="AR29" s="357" t="s">
        <v>182</v>
      </c>
      <c r="AS29" s="361" t="str">
        <f>AR29&amp;"&lt;P&lt;"&amp;AR28</f>
        <v>0.01&lt;P&lt;0.02</v>
      </c>
      <c r="AT29" s="362" t="s">
        <v>183</v>
      </c>
      <c r="AW29" s="362" t="str">
        <f t="shared" si="7"/>
        <v/>
      </c>
      <c r="AX29" t="str">
        <f t="shared" si="7"/>
        <v/>
      </c>
    </row>
    <row r="30" spans="1:59" ht="12.75" customHeight="1">
      <c r="A30" s="330">
        <v>18</v>
      </c>
      <c r="C30">
        <f t="shared" si="3"/>
        <v>18</v>
      </c>
      <c r="D30" s="390">
        <f>IF(ISNUMBER('Prueba Normalidad D''Agostino'!D24),'Prueba Normalidad D''Agostino'!D24,"")</f>
        <v>28.4</v>
      </c>
      <c r="E30" s="121">
        <f t="shared" si="0"/>
        <v>34.200000000000003</v>
      </c>
      <c r="F30">
        <f t="shared" si="4"/>
        <v>18</v>
      </c>
      <c r="G30">
        <f t="shared" si="1"/>
        <v>615.6</v>
      </c>
      <c r="H30">
        <f t="shared" si="2"/>
        <v>1169.6400000000001</v>
      </c>
      <c r="AC30" s="400">
        <v>34</v>
      </c>
      <c r="AD30" s="402">
        <v>0.2732</v>
      </c>
      <c r="AE30" s="403">
        <v>0.28539999999999999</v>
      </c>
      <c r="AF30" s="402">
        <v>0.27029999999999998</v>
      </c>
      <c r="AG30" s="403">
        <v>0.28620000000000001</v>
      </c>
      <c r="AH30" s="402">
        <v>0.26740000000000003</v>
      </c>
      <c r="AI30" s="403">
        <v>0.28670000000000001</v>
      </c>
      <c r="AJ30" s="402">
        <v>0.2636</v>
      </c>
      <c r="AK30" s="403">
        <v>0.28710000000000002</v>
      </c>
      <c r="AL30" s="402">
        <v>0.26090000000000002</v>
      </c>
      <c r="AM30" s="403">
        <v>0.2873</v>
      </c>
      <c r="AP30" s="356">
        <v>0</v>
      </c>
      <c r="AQ30" s="12">
        <f t="shared" si="6"/>
        <v>0</v>
      </c>
      <c r="AR30" s="364"/>
      <c r="AS30" s="361" t="str">
        <f>"P&lt;"&amp;AR29</f>
        <v>P&lt;0.01</v>
      </c>
      <c r="AT30" s="362" t="str">
        <f>AT29</f>
        <v>Hay indicios muy fuertes para rechazar la normalidad</v>
      </c>
      <c r="AW30" s="362" t="str">
        <f t="shared" si="7"/>
        <v/>
      </c>
      <c r="AX30" t="str">
        <f t="shared" si="7"/>
        <v/>
      </c>
    </row>
    <row r="31" spans="1:59" ht="12.75" customHeight="1">
      <c r="A31" s="330">
        <v>19</v>
      </c>
      <c r="C31">
        <f t="shared" si="3"/>
        <v>19</v>
      </c>
      <c r="D31" s="390">
        <f>IF(ISNUMBER('Prueba Normalidad D''Agostino'!D25),'Prueba Normalidad D''Agostino'!D25,"")</f>
        <v>24.8</v>
      </c>
      <c r="E31" s="121">
        <f t="shared" si="0"/>
        <v>34.4</v>
      </c>
      <c r="F31">
        <f t="shared" si="4"/>
        <v>19</v>
      </c>
      <c r="G31">
        <f t="shared" si="1"/>
        <v>653.6</v>
      </c>
      <c r="H31">
        <f t="shared" si="2"/>
        <v>1183.3599999999999</v>
      </c>
      <c r="AC31" s="400">
        <v>36</v>
      </c>
      <c r="AD31" s="402">
        <v>0.27350000000000002</v>
      </c>
      <c r="AE31" s="403">
        <v>0.28539999999999999</v>
      </c>
      <c r="AF31" s="402">
        <v>0.2707</v>
      </c>
      <c r="AG31" s="403">
        <v>0.28620000000000001</v>
      </c>
      <c r="AH31" s="402">
        <v>0.26790000000000003</v>
      </c>
      <c r="AI31" s="403">
        <v>0.23669999999999999</v>
      </c>
      <c r="AJ31" s="402">
        <v>0.26429999999999998</v>
      </c>
      <c r="AK31" s="403">
        <v>0.28710000000000002</v>
      </c>
      <c r="AL31" s="402">
        <v>0.26169999999999999</v>
      </c>
      <c r="AM31" s="403">
        <v>0.2873</v>
      </c>
    </row>
    <row r="32" spans="1:59" ht="12.75" customHeight="1">
      <c r="A32" s="330">
        <v>20</v>
      </c>
      <c r="C32">
        <f t="shared" si="3"/>
        <v>20</v>
      </c>
      <c r="D32" s="390">
        <f>IF(ISNUMBER('Prueba Normalidad D''Agostino'!D26),'Prueba Normalidad D''Agostino'!D26,"")</f>
        <v>41.5</v>
      </c>
      <c r="E32" s="121">
        <f t="shared" si="0"/>
        <v>37.5</v>
      </c>
      <c r="F32">
        <f t="shared" si="4"/>
        <v>20</v>
      </c>
      <c r="G32">
        <f t="shared" si="1"/>
        <v>750</v>
      </c>
      <c r="H32">
        <f t="shared" si="2"/>
        <v>1406.25</v>
      </c>
      <c r="AC32" s="400">
        <v>38</v>
      </c>
      <c r="AD32" s="402">
        <v>0.27379999999999999</v>
      </c>
      <c r="AE32" s="403">
        <v>0.28539999999999999</v>
      </c>
      <c r="AF32" s="402">
        <v>0.27100000000000002</v>
      </c>
      <c r="AG32" s="403">
        <v>0.28620000000000001</v>
      </c>
      <c r="AH32" s="402">
        <v>0.26829999999999998</v>
      </c>
      <c r="AI32" s="403">
        <v>0.28670000000000001</v>
      </c>
      <c r="AJ32" s="402">
        <v>0.26490000000000002</v>
      </c>
      <c r="AK32" s="403">
        <v>0.28710000000000002</v>
      </c>
      <c r="AL32" s="402">
        <v>0.26229999999999998</v>
      </c>
      <c r="AM32" s="403">
        <v>0.2873</v>
      </c>
      <c r="AO32" s="102" t="s">
        <v>184</v>
      </c>
      <c r="AP32" s="59" t="s">
        <v>185</v>
      </c>
      <c r="AQ32" s="59" t="s">
        <v>186</v>
      </c>
      <c r="AR32" s="59"/>
      <c r="AS32" s="59"/>
      <c r="AT32" s="59"/>
    </row>
    <row r="33" spans="1:43" ht="12.75" customHeight="1">
      <c r="A33" s="330">
        <v>21</v>
      </c>
      <c r="C33">
        <f t="shared" si="3"/>
        <v>21</v>
      </c>
      <c r="D33" s="390">
        <f>IF(ISNUMBER('Prueba Normalidad D''Agostino'!D27),'Prueba Normalidad D''Agostino'!D27,"")</f>
        <v>32.200000000000003</v>
      </c>
      <c r="E33" s="121">
        <f t="shared" si="0"/>
        <v>37.6</v>
      </c>
      <c r="F33">
        <f t="shared" si="4"/>
        <v>21</v>
      </c>
      <c r="G33">
        <f t="shared" si="1"/>
        <v>789.6</v>
      </c>
      <c r="H33">
        <f t="shared" si="2"/>
        <v>1413.7600000000002</v>
      </c>
      <c r="AC33" s="400">
        <v>40</v>
      </c>
      <c r="AD33" s="402">
        <v>0.27400000000000002</v>
      </c>
      <c r="AE33" s="403">
        <v>0.28539999999999999</v>
      </c>
      <c r="AF33" s="402">
        <v>0.27139999999999997</v>
      </c>
      <c r="AG33" s="403">
        <v>0.28620000000000001</v>
      </c>
      <c r="AH33" s="402">
        <v>0.26879999999999998</v>
      </c>
      <c r="AI33" s="403">
        <v>0.28670000000000001</v>
      </c>
      <c r="AJ33" s="402">
        <v>0.26550000000000001</v>
      </c>
      <c r="AK33" s="403">
        <v>0.28710000000000002</v>
      </c>
      <c r="AL33" s="402">
        <v>0.26300000000000001</v>
      </c>
      <c r="AM33" s="403">
        <v>0.28739999999999999</v>
      </c>
      <c r="AP33" t="str">
        <f>AW25&amp;AW26&amp;AW27&amp;AW28&amp;AW29&amp;AW30</f>
        <v>P&gt;0.20</v>
      </c>
      <c r="AQ33" t="str">
        <f>AX25&amp;AX26&amp;AX27&amp;AX28&amp;AX29&amp;AX30</f>
        <v>No hay indicios para rechazar la hipótesis de normalidad</v>
      </c>
    </row>
    <row r="34" spans="1:43" ht="12.75" customHeight="1">
      <c r="A34" s="330">
        <v>22</v>
      </c>
      <c r="C34">
        <f t="shared" si="3"/>
        <v>22</v>
      </c>
      <c r="D34" s="390">
        <f>IF(ISNUMBER('Prueba Normalidad D''Agostino'!D28),'Prueba Normalidad D''Agostino'!D28,"")</f>
        <v>25.1</v>
      </c>
      <c r="E34" s="121">
        <f t="shared" si="0"/>
        <v>41.5</v>
      </c>
      <c r="F34">
        <f t="shared" si="4"/>
        <v>22</v>
      </c>
      <c r="G34">
        <f t="shared" si="1"/>
        <v>913</v>
      </c>
      <c r="H34">
        <f t="shared" si="2"/>
        <v>1722.25</v>
      </c>
      <c r="AC34" s="400">
        <v>42</v>
      </c>
      <c r="AD34" s="402">
        <v>0.27429999999999999</v>
      </c>
      <c r="AE34" s="403">
        <v>0.28539999999999999</v>
      </c>
      <c r="AF34" s="402">
        <v>0.2717</v>
      </c>
      <c r="AG34" s="403">
        <v>0.28610000000000002</v>
      </c>
      <c r="AH34" s="402">
        <v>0.26910000000000001</v>
      </c>
      <c r="AI34" s="403">
        <v>0.28670000000000001</v>
      </c>
      <c r="AJ34" s="402">
        <v>0.26590000000000003</v>
      </c>
      <c r="AK34" s="403">
        <v>0.28710000000000002</v>
      </c>
      <c r="AL34" s="402">
        <v>0.2636</v>
      </c>
      <c r="AM34" s="403">
        <v>0.28739999999999999</v>
      </c>
    </row>
    <row r="35" spans="1:43" ht="12.75" customHeight="1">
      <c r="A35" s="330">
        <v>23</v>
      </c>
      <c r="C35" t="str">
        <f t="shared" si="3"/>
        <v/>
      </c>
      <c r="D35" s="390" t="str">
        <f>IF(ISNUMBER('Prueba Normalidad D''Agostino'!D29),'Prueba Normalidad D''Agostino'!D29,"")</f>
        <v/>
      </c>
      <c r="E35" s="121" t="str">
        <f t="shared" si="0"/>
        <v/>
      </c>
      <c r="F35" t="str">
        <f t="shared" si="4"/>
        <v/>
      </c>
      <c r="G35" t="str">
        <f t="shared" si="1"/>
        <v/>
      </c>
      <c r="H35" t="str">
        <f t="shared" si="2"/>
        <v/>
      </c>
      <c r="AC35" s="400">
        <v>44</v>
      </c>
      <c r="AD35" s="402">
        <v>0.27450000000000002</v>
      </c>
      <c r="AE35" s="403">
        <v>0.28539999999999999</v>
      </c>
      <c r="AF35" s="402">
        <v>0.27200000000000002</v>
      </c>
      <c r="AG35" s="403">
        <v>0.28610000000000002</v>
      </c>
      <c r="AH35" s="402">
        <v>0.26950000000000002</v>
      </c>
      <c r="AI35" s="403">
        <v>0.28670000000000001</v>
      </c>
      <c r="AJ35" s="402">
        <v>0.26640000000000003</v>
      </c>
      <c r="AK35" s="403">
        <v>0.28710000000000002</v>
      </c>
      <c r="AL35" s="402">
        <v>0.2641</v>
      </c>
      <c r="AM35" s="403">
        <v>0.28739999999999999</v>
      </c>
      <c r="AO35" s="102" t="s">
        <v>187</v>
      </c>
    </row>
    <row r="36" spans="1:43" ht="12.75" customHeight="1">
      <c r="A36" s="330">
        <v>24</v>
      </c>
      <c r="C36" t="str">
        <f t="shared" si="3"/>
        <v/>
      </c>
      <c r="D36" s="390" t="str">
        <f>IF(ISNUMBER('Prueba Normalidad D''Agostino'!D30),'Prueba Normalidad D''Agostino'!D30,"")</f>
        <v/>
      </c>
      <c r="E36" s="121" t="str">
        <f t="shared" si="0"/>
        <v/>
      </c>
      <c r="F36" t="str">
        <f t="shared" si="4"/>
        <v/>
      </c>
      <c r="G36" t="str">
        <f t="shared" si="1"/>
        <v/>
      </c>
      <c r="H36" t="str">
        <f t="shared" si="2"/>
        <v/>
      </c>
      <c r="AC36" s="400">
        <v>46</v>
      </c>
      <c r="AD36" s="402">
        <v>0.2747</v>
      </c>
      <c r="AE36" s="403">
        <v>0.28539999999999999</v>
      </c>
      <c r="AF36" s="402">
        <v>0.2722</v>
      </c>
      <c r="AG36" s="403">
        <v>0.28610000000000002</v>
      </c>
      <c r="AH36" s="402">
        <v>0.26979999999999998</v>
      </c>
      <c r="AI36" s="403">
        <v>0.28660000000000002</v>
      </c>
      <c r="AJ36" s="402">
        <v>0.26679999999999998</v>
      </c>
      <c r="AK36" s="403">
        <v>0.28710000000000002</v>
      </c>
      <c r="AL36" s="402">
        <v>0.2646</v>
      </c>
      <c r="AM36" s="403">
        <v>0.28739999999999999</v>
      </c>
      <c r="AP36" t="str">
        <f>IF(AP17&lt;10,"",AP33)</f>
        <v>P&gt;0.20</v>
      </c>
    </row>
    <row r="37" spans="1:43" ht="12.75" customHeight="1">
      <c r="A37" s="330">
        <v>25</v>
      </c>
      <c r="C37" t="str">
        <f t="shared" si="3"/>
        <v/>
      </c>
      <c r="D37" s="390" t="str">
        <f>IF(ISNUMBER('Prueba Normalidad D''Agostino'!D31),'Prueba Normalidad D''Agostino'!D31,"")</f>
        <v/>
      </c>
      <c r="E37" s="121" t="str">
        <f t="shared" si="0"/>
        <v/>
      </c>
      <c r="F37" t="str">
        <f t="shared" si="4"/>
        <v/>
      </c>
      <c r="G37" t="str">
        <f t="shared" si="1"/>
        <v/>
      </c>
      <c r="H37" t="str">
        <f t="shared" si="2"/>
        <v/>
      </c>
      <c r="AC37" s="400">
        <v>48</v>
      </c>
      <c r="AD37" s="402">
        <v>0.27489999999999998</v>
      </c>
      <c r="AE37" s="403">
        <v>0.28539999999999999</v>
      </c>
      <c r="AF37" s="402">
        <v>0.27250000000000002</v>
      </c>
      <c r="AG37" s="403">
        <v>0.28610000000000002</v>
      </c>
      <c r="AH37" s="402">
        <v>0.2702</v>
      </c>
      <c r="AI37" s="403">
        <v>0.28660000000000002</v>
      </c>
      <c r="AJ37" s="402">
        <v>0.26719999999999999</v>
      </c>
      <c r="AK37" s="403">
        <v>0.28710000000000002</v>
      </c>
      <c r="AL37" s="402">
        <v>0.2651</v>
      </c>
      <c r="AM37" s="403">
        <v>0.28739999999999999</v>
      </c>
      <c r="AP37" t="str">
        <f>IF(AP17&lt;10,"Tamaño de muestra insuficiente (debe ser al menos n=10",AQ33)</f>
        <v>No hay indicios para rechazar la hipótesis de normalidad</v>
      </c>
    </row>
    <row r="38" spans="1:43" ht="12.75" customHeight="1">
      <c r="A38" s="330">
        <v>26</v>
      </c>
      <c r="C38" t="str">
        <f t="shared" si="3"/>
        <v/>
      </c>
      <c r="D38" s="390" t="str">
        <f>IF(ISNUMBER('Prueba Normalidad D''Agostino'!D32),'Prueba Normalidad D''Agostino'!D32,"")</f>
        <v/>
      </c>
      <c r="E38" s="121" t="str">
        <f t="shared" si="0"/>
        <v/>
      </c>
      <c r="F38" t="str">
        <f t="shared" si="4"/>
        <v/>
      </c>
      <c r="G38" t="str">
        <f t="shared" si="1"/>
        <v/>
      </c>
      <c r="H38" t="str">
        <f t="shared" si="2"/>
        <v/>
      </c>
      <c r="AC38" s="400">
        <v>50</v>
      </c>
      <c r="AD38" s="402">
        <v>0.27510000000000001</v>
      </c>
      <c r="AE38" s="403">
        <v>0.2853</v>
      </c>
      <c r="AF38" s="402">
        <v>0.2727</v>
      </c>
      <c r="AG38" s="403">
        <v>0.28610000000000002</v>
      </c>
      <c r="AH38" s="402">
        <v>0.27050000000000002</v>
      </c>
      <c r="AI38" s="403">
        <v>0.28660000000000002</v>
      </c>
      <c r="AJ38" s="402">
        <v>0.2676</v>
      </c>
      <c r="AK38" s="403">
        <v>0.28710000000000002</v>
      </c>
      <c r="AL38" s="402">
        <v>0.26550000000000001</v>
      </c>
      <c r="AM38" s="403">
        <v>0.28739999999999999</v>
      </c>
    </row>
    <row r="39" spans="1:43" ht="12.75" customHeight="1">
      <c r="A39" s="330">
        <v>27</v>
      </c>
      <c r="C39" t="str">
        <f t="shared" si="3"/>
        <v/>
      </c>
      <c r="D39" s="390" t="str">
        <f>IF(ISNUMBER('Prueba Normalidad D''Agostino'!D33),'Prueba Normalidad D''Agostino'!D33,"")</f>
        <v/>
      </c>
      <c r="E39" s="121" t="str">
        <f t="shared" si="0"/>
        <v/>
      </c>
      <c r="F39" t="str">
        <f t="shared" si="4"/>
        <v/>
      </c>
      <c r="G39" t="str">
        <f t="shared" si="1"/>
        <v/>
      </c>
      <c r="H39" t="str">
        <f t="shared" si="2"/>
        <v/>
      </c>
      <c r="AC39" s="400">
        <v>60</v>
      </c>
      <c r="AD39" s="402">
        <v>0.2757</v>
      </c>
      <c r="AE39" s="403">
        <v>0.28520000000000001</v>
      </c>
      <c r="AF39" s="402">
        <v>0.2737</v>
      </c>
      <c r="AG39" s="403">
        <v>0.28599999999999998</v>
      </c>
      <c r="AH39" s="402">
        <v>0.2717</v>
      </c>
      <c r="AI39" s="403">
        <v>0.28649999999999998</v>
      </c>
      <c r="AJ39" s="402">
        <v>0.26919999999999999</v>
      </c>
      <c r="AK39" s="403">
        <v>0.28699999999999998</v>
      </c>
      <c r="AL39" s="402">
        <v>0.26729999999999998</v>
      </c>
      <c r="AM39" s="403">
        <v>0.2873</v>
      </c>
    </row>
    <row r="40" spans="1:43" ht="12.75" customHeight="1">
      <c r="A40" s="330">
        <v>28</v>
      </c>
      <c r="C40" t="str">
        <f t="shared" si="3"/>
        <v/>
      </c>
      <c r="D40" s="390" t="str">
        <f>IF(ISNUMBER('Prueba Normalidad D''Agostino'!D34),'Prueba Normalidad D''Agostino'!D34,"")</f>
        <v/>
      </c>
      <c r="E40" s="121" t="str">
        <f t="shared" si="0"/>
        <v/>
      </c>
      <c r="F40" t="str">
        <f t="shared" si="4"/>
        <v/>
      </c>
      <c r="G40" t="str">
        <f t="shared" si="1"/>
        <v/>
      </c>
      <c r="H40" t="str">
        <f t="shared" si="2"/>
        <v/>
      </c>
      <c r="AC40" s="400">
        <v>70</v>
      </c>
      <c r="AD40" s="402">
        <v>0.27629999999999999</v>
      </c>
      <c r="AE40" s="403">
        <v>0.28510000000000002</v>
      </c>
      <c r="AF40" s="402">
        <v>0.27439999999999998</v>
      </c>
      <c r="AG40" s="403">
        <v>0.28589999999999999</v>
      </c>
      <c r="AH40" s="402">
        <v>0.27260000000000001</v>
      </c>
      <c r="AI40" s="403">
        <v>0.28639999999999999</v>
      </c>
      <c r="AJ40" s="402">
        <v>0.27039999999999997</v>
      </c>
      <c r="AK40" s="403">
        <v>0.28689999999999999</v>
      </c>
      <c r="AL40" s="402">
        <v>0.26869999999999999</v>
      </c>
      <c r="AM40" s="403">
        <v>0.28720000000000001</v>
      </c>
    </row>
    <row r="41" spans="1:43" ht="12.75" customHeight="1">
      <c r="A41" s="330">
        <v>29</v>
      </c>
      <c r="C41" t="str">
        <f t="shared" si="3"/>
        <v/>
      </c>
      <c r="D41" s="390" t="str">
        <f>IF(ISNUMBER('Prueba Normalidad D''Agostino'!D35),'Prueba Normalidad D''Agostino'!D35,"")</f>
        <v/>
      </c>
      <c r="E41" s="121" t="str">
        <f t="shared" si="0"/>
        <v/>
      </c>
      <c r="F41" t="str">
        <f t="shared" si="4"/>
        <v/>
      </c>
      <c r="G41" t="str">
        <f t="shared" si="1"/>
        <v/>
      </c>
      <c r="H41" t="str">
        <f t="shared" si="2"/>
        <v/>
      </c>
      <c r="AC41" s="400">
        <v>80</v>
      </c>
      <c r="AD41" s="402">
        <v>0.27679999999999999</v>
      </c>
      <c r="AE41" s="403">
        <v>0.28499999999999998</v>
      </c>
      <c r="AF41" s="402">
        <v>0.27500000000000002</v>
      </c>
      <c r="AG41" s="403">
        <v>0.28570000000000001</v>
      </c>
      <c r="AH41" s="402">
        <v>0.27339999999999998</v>
      </c>
      <c r="AI41" s="403">
        <v>0.2863</v>
      </c>
      <c r="AJ41" s="402">
        <v>0.27129999999999999</v>
      </c>
      <c r="AK41" s="403">
        <v>0.2868</v>
      </c>
      <c r="AL41" s="402">
        <v>0.26979999999999998</v>
      </c>
      <c r="AM41" s="403">
        <v>0.28710000000000002</v>
      </c>
    </row>
    <row r="42" spans="1:43" ht="12.75" customHeight="1">
      <c r="A42" s="330">
        <v>30</v>
      </c>
      <c r="C42" t="str">
        <f t="shared" si="3"/>
        <v/>
      </c>
      <c r="D42" s="390" t="str">
        <f>IF(ISNUMBER('Prueba Normalidad D''Agostino'!D36),'Prueba Normalidad D''Agostino'!D36,"")</f>
        <v/>
      </c>
      <c r="E42" s="121" t="str">
        <f t="shared" si="0"/>
        <v/>
      </c>
      <c r="F42" t="str">
        <f t="shared" si="4"/>
        <v/>
      </c>
      <c r="G42" t="str">
        <f t="shared" si="1"/>
        <v/>
      </c>
      <c r="H42" t="str">
        <f t="shared" si="2"/>
        <v/>
      </c>
      <c r="AC42" s="400">
        <v>90</v>
      </c>
      <c r="AD42" s="402">
        <v>0.27710000000000001</v>
      </c>
      <c r="AE42" s="403">
        <v>0.28489999999999999</v>
      </c>
      <c r="AF42" s="402">
        <v>0.27560000000000001</v>
      </c>
      <c r="AG42" s="403">
        <v>0.28560000000000002</v>
      </c>
      <c r="AH42" s="402">
        <v>0.27410000000000001</v>
      </c>
      <c r="AI42" s="403">
        <v>0.28610000000000002</v>
      </c>
      <c r="AJ42" s="402">
        <v>0.27210000000000001</v>
      </c>
      <c r="AK42" s="403">
        <v>0.28660000000000002</v>
      </c>
      <c r="AL42" s="402">
        <v>0.2707</v>
      </c>
      <c r="AM42" s="403">
        <v>0.28699999999999998</v>
      </c>
    </row>
    <row r="43" spans="1:43" ht="12.75" customHeight="1">
      <c r="A43" s="330">
        <v>31</v>
      </c>
      <c r="C43" t="str">
        <f t="shared" si="3"/>
        <v/>
      </c>
      <c r="D43" s="390" t="str">
        <f>IF(ISNUMBER('Prueba Normalidad D''Agostino'!D37),'Prueba Normalidad D''Agostino'!D37,"")</f>
        <v/>
      </c>
      <c r="E43" s="121" t="str">
        <f t="shared" si="0"/>
        <v/>
      </c>
      <c r="F43" t="str">
        <f t="shared" si="4"/>
        <v/>
      </c>
      <c r="G43" t="str">
        <f t="shared" si="1"/>
        <v/>
      </c>
      <c r="H43" t="str">
        <f t="shared" si="2"/>
        <v/>
      </c>
      <c r="AC43" s="400">
        <v>100</v>
      </c>
      <c r="AD43" s="402">
        <v>0.27739999999999998</v>
      </c>
      <c r="AE43" s="403">
        <v>0.28489999999999999</v>
      </c>
      <c r="AF43" s="402">
        <v>0.27589999999999998</v>
      </c>
      <c r="AG43" s="403">
        <v>0.28549999999999998</v>
      </c>
      <c r="AH43" s="402">
        <v>0.27450000000000002</v>
      </c>
      <c r="AI43" s="403">
        <v>0.28599999999999998</v>
      </c>
      <c r="AJ43" s="402">
        <v>0.2727</v>
      </c>
      <c r="AK43" s="403">
        <v>0.28649999999999998</v>
      </c>
      <c r="AL43" s="402">
        <v>0.27139999999999997</v>
      </c>
      <c r="AM43" s="403">
        <v>0.28689999999999999</v>
      </c>
    </row>
    <row r="44" spans="1:43" ht="12.75" customHeight="1">
      <c r="A44" s="330">
        <v>32</v>
      </c>
      <c r="C44" t="str">
        <f t="shared" si="3"/>
        <v/>
      </c>
      <c r="D44" s="390" t="str">
        <f>IF(ISNUMBER('Prueba Normalidad D''Agostino'!D38),'Prueba Normalidad D''Agostino'!D38,"")</f>
        <v/>
      </c>
      <c r="E44" s="121" t="str">
        <f t="shared" si="0"/>
        <v/>
      </c>
      <c r="F44" t="str">
        <f t="shared" si="4"/>
        <v/>
      </c>
      <c r="G44" t="str">
        <f t="shared" si="1"/>
        <v/>
      </c>
      <c r="H44" t="str">
        <f t="shared" si="2"/>
        <v/>
      </c>
      <c r="AC44" s="400">
        <v>120</v>
      </c>
      <c r="AD44" s="402">
        <v>0.27789999999999998</v>
      </c>
      <c r="AE44" s="403">
        <v>0.28470000000000001</v>
      </c>
      <c r="AF44" s="402">
        <v>0.27650000000000002</v>
      </c>
      <c r="AG44" s="403">
        <v>0.2853</v>
      </c>
      <c r="AH44" s="402">
        <v>0.2752</v>
      </c>
      <c r="AI44" s="403">
        <v>0.2858</v>
      </c>
      <c r="AJ44" s="402">
        <v>0.2737</v>
      </c>
      <c r="AK44" s="403">
        <v>0.2863</v>
      </c>
      <c r="AL44" s="402">
        <v>0.27250000000000002</v>
      </c>
      <c r="AM44" s="403">
        <v>0.28660000000000002</v>
      </c>
    </row>
    <row r="45" spans="1:43" ht="12.75" customHeight="1">
      <c r="A45" s="330">
        <v>33</v>
      </c>
      <c r="C45" t="str">
        <f t="shared" si="3"/>
        <v/>
      </c>
      <c r="D45" s="390" t="str">
        <f>IF(ISNUMBER('Prueba Normalidad D''Agostino'!D39),'Prueba Normalidad D''Agostino'!D39,"")</f>
        <v/>
      </c>
      <c r="E45" s="121" t="str">
        <f t="shared" ref="E45:E76" si="8">IF(ISNUMBER(D45),SMALL($D$13:$D$162,F45),"")</f>
        <v/>
      </c>
      <c r="F45" t="str">
        <f t="shared" si="4"/>
        <v/>
      </c>
      <c r="G45" t="str">
        <f t="shared" si="1"/>
        <v/>
      </c>
      <c r="H45" t="str">
        <f t="shared" si="2"/>
        <v/>
      </c>
      <c r="AC45" s="400">
        <v>140</v>
      </c>
      <c r="AD45" s="402">
        <v>0.2782</v>
      </c>
      <c r="AE45" s="403">
        <v>0.28460000000000002</v>
      </c>
      <c r="AF45" s="402">
        <v>0.27700000000000002</v>
      </c>
      <c r="AG45" s="403">
        <v>0.28520000000000001</v>
      </c>
      <c r="AH45" s="402">
        <v>0.27579999999999999</v>
      </c>
      <c r="AI45" s="403">
        <v>0.28560000000000002</v>
      </c>
      <c r="AJ45" s="402">
        <v>0.27439999999999998</v>
      </c>
      <c r="AK45" s="403">
        <v>0.28620000000000001</v>
      </c>
      <c r="AL45" s="402">
        <v>0.27339999999999998</v>
      </c>
      <c r="AM45" s="403">
        <v>0.28649999999999998</v>
      </c>
    </row>
    <row r="46" spans="1:43" ht="12.75" customHeight="1">
      <c r="A46" s="330">
        <v>34</v>
      </c>
      <c r="C46" t="str">
        <f t="shared" si="3"/>
        <v/>
      </c>
      <c r="D46" s="390" t="str">
        <f>IF(ISNUMBER('Prueba Normalidad D''Agostino'!D40),'Prueba Normalidad D''Agostino'!D40,"")</f>
        <v/>
      </c>
      <c r="E46" s="121" t="str">
        <f t="shared" si="8"/>
        <v/>
      </c>
      <c r="F46" t="str">
        <f t="shared" si="4"/>
        <v/>
      </c>
      <c r="G46" t="str">
        <f t="shared" si="1"/>
        <v/>
      </c>
      <c r="H46" t="str">
        <f t="shared" si="2"/>
        <v/>
      </c>
      <c r="AC46" s="400">
        <v>150</v>
      </c>
      <c r="AD46" s="402">
        <v>0.27839999999999998</v>
      </c>
      <c r="AE46" s="403">
        <v>0.28449999999999998</v>
      </c>
      <c r="AF46" s="402">
        <v>0.2772</v>
      </c>
      <c r="AG46" s="403">
        <v>0.28510000000000002</v>
      </c>
      <c r="AH46" s="402">
        <v>0.27610000000000001</v>
      </c>
      <c r="AI46" s="403">
        <v>0.28560000000000002</v>
      </c>
      <c r="AJ46" s="402">
        <v>0.2747</v>
      </c>
      <c r="AK46" s="403">
        <v>0.28610000000000002</v>
      </c>
      <c r="AL46" s="402">
        <v>0.2737</v>
      </c>
      <c r="AM46" s="403">
        <v>0.28639999999999999</v>
      </c>
    </row>
    <row r="47" spans="1:43" ht="12.75" customHeight="1">
      <c r="A47" s="330">
        <v>35</v>
      </c>
      <c r="C47" t="str">
        <f t="shared" si="3"/>
        <v/>
      </c>
      <c r="D47" s="390" t="str">
        <f>IF(ISNUMBER('Prueba Normalidad D''Agostino'!D41),'Prueba Normalidad D''Agostino'!D41,"")</f>
        <v/>
      </c>
      <c r="E47" s="121" t="str">
        <f t="shared" si="8"/>
        <v/>
      </c>
      <c r="F47" t="str">
        <f t="shared" si="4"/>
        <v/>
      </c>
      <c r="G47" t="str">
        <f t="shared" si="1"/>
        <v/>
      </c>
      <c r="H47" t="str">
        <f t="shared" si="2"/>
        <v/>
      </c>
      <c r="AC47" s="400">
        <v>160</v>
      </c>
      <c r="AD47" s="402">
        <v>0.27850000000000003</v>
      </c>
      <c r="AE47" s="403">
        <v>0.28449999999999998</v>
      </c>
      <c r="AF47" s="402">
        <v>0.27739999999999998</v>
      </c>
      <c r="AG47" s="403">
        <v>0.28510000000000002</v>
      </c>
      <c r="AH47" s="402">
        <v>0.27629999999999999</v>
      </c>
      <c r="AI47" s="403">
        <v>0.28549999999999998</v>
      </c>
      <c r="AJ47" s="402">
        <v>0.27500000000000002</v>
      </c>
      <c r="AK47" s="403">
        <v>0.28599999999999998</v>
      </c>
      <c r="AL47" s="402">
        <v>0.27410000000000001</v>
      </c>
      <c r="AM47" s="403">
        <v>0.2863</v>
      </c>
    </row>
    <row r="48" spans="1:43" ht="12.75" customHeight="1">
      <c r="A48" s="330">
        <v>36</v>
      </c>
      <c r="C48" t="str">
        <f t="shared" si="3"/>
        <v/>
      </c>
      <c r="D48" s="390" t="str">
        <f>IF(ISNUMBER('Prueba Normalidad D''Agostino'!D42),'Prueba Normalidad D''Agostino'!D42,"")</f>
        <v/>
      </c>
      <c r="E48" s="121" t="str">
        <f t="shared" si="8"/>
        <v/>
      </c>
      <c r="F48" t="str">
        <f t="shared" si="4"/>
        <v/>
      </c>
      <c r="G48" t="str">
        <f t="shared" si="1"/>
        <v/>
      </c>
      <c r="H48" t="str">
        <f t="shared" si="2"/>
        <v/>
      </c>
      <c r="AC48" s="400">
        <v>180</v>
      </c>
      <c r="AD48" s="402">
        <v>0.2787</v>
      </c>
      <c r="AE48" s="403">
        <v>0.28439999999999999</v>
      </c>
      <c r="AF48" s="402">
        <v>0.2777</v>
      </c>
      <c r="AG48" s="403">
        <v>0.28499999999999998</v>
      </c>
      <c r="AH48" s="402">
        <v>0.2767</v>
      </c>
      <c r="AI48" s="403">
        <v>0.28539999999999999</v>
      </c>
      <c r="AJ48" s="402">
        <v>0.27550000000000002</v>
      </c>
      <c r="AK48" s="403">
        <v>0.28589999999999999</v>
      </c>
      <c r="AL48" s="402">
        <v>0.27450000000000002</v>
      </c>
      <c r="AM48" s="403">
        <v>0.28620000000000001</v>
      </c>
    </row>
    <row r="49" spans="1:39" ht="12.75" customHeight="1">
      <c r="A49" s="330">
        <v>37</v>
      </c>
      <c r="C49" t="str">
        <f t="shared" si="3"/>
        <v/>
      </c>
      <c r="D49" s="390" t="str">
        <f>IF(ISNUMBER('Prueba Normalidad D''Agostino'!D43),'Prueba Normalidad D''Agostino'!D43,"")</f>
        <v/>
      </c>
      <c r="E49" s="121" t="str">
        <f t="shared" si="8"/>
        <v/>
      </c>
      <c r="F49" t="str">
        <f t="shared" si="4"/>
        <v/>
      </c>
      <c r="G49" t="str">
        <f t="shared" si="1"/>
        <v/>
      </c>
      <c r="H49" t="str">
        <f t="shared" si="2"/>
        <v/>
      </c>
      <c r="AC49" s="400">
        <v>200</v>
      </c>
      <c r="AD49" s="402">
        <v>0.27889999999999998</v>
      </c>
      <c r="AE49" s="403">
        <v>0.2843</v>
      </c>
      <c r="AF49" s="402">
        <v>0.27789999999999998</v>
      </c>
      <c r="AG49" s="403">
        <v>0.2848</v>
      </c>
      <c r="AH49" s="402">
        <v>0.27700000000000002</v>
      </c>
      <c r="AI49" s="403">
        <v>0.2853</v>
      </c>
      <c r="AJ49" s="402">
        <v>0.27589999999999998</v>
      </c>
      <c r="AK49" s="403">
        <v>0.28570000000000001</v>
      </c>
      <c r="AL49" s="402">
        <v>0.27510000000000001</v>
      </c>
      <c r="AM49" s="403">
        <v>0.28599999999999998</v>
      </c>
    </row>
    <row r="50" spans="1:39" ht="12.75" customHeight="1">
      <c r="A50" s="330">
        <v>38</v>
      </c>
      <c r="C50" t="str">
        <f t="shared" si="3"/>
        <v/>
      </c>
      <c r="D50" s="390" t="str">
        <f>IF(ISNUMBER('Prueba Normalidad D''Agostino'!D44),'Prueba Normalidad D''Agostino'!D44,"")</f>
        <v/>
      </c>
      <c r="E50" s="121" t="str">
        <f t="shared" si="8"/>
        <v/>
      </c>
      <c r="F50" t="str">
        <f t="shared" si="4"/>
        <v/>
      </c>
      <c r="G50" t="str">
        <f t="shared" si="1"/>
        <v/>
      </c>
      <c r="H50" t="str">
        <f t="shared" si="2"/>
        <v/>
      </c>
      <c r="AC50" s="400">
        <v>250</v>
      </c>
      <c r="AD50" s="402">
        <v>0.27929999999999999</v>
      </c>
      <c r="AE50" s="403">
        <v>0.28410000000000002</v>
      </c>
      <c r="AF50" s="402">
        <v>0.27839999999999998</v>
      </c>
      <c r="AG50" s="403">
        <v>0.28460000000000002</v>
      </c>
      <c r="AH50" s="402">
        <v>0.27760000000000001</v>
      </c>
      <c r="AI50" s="403">
        <v>0.28499999999999998</v>
      </c>
      <c r="AJ50" s="402">
        <v>0.2767</v>
      </c>
      <c r="AK50" s="403">
        <v>0.28549999999999998</v>
      </c>
      <c r="AL50" s="402">
        <v>0.27600000000000002</v>
      </c>
      <c r="AM50" s="403">
        <v>0.28570000000000001</v>
      </c>
    </row>
    <row r="51" spans="1:39" ht="12.75" customHeight="1">
      <c r="A51" s="330">
        <v>39</v>
      </c>
      <c r="C51" t="str">
        <f t="shared" si="3"/>
        <v/>
      </c>
      <c r="D51" s="390" t="str">
        <f>IF(ISNUMBER('Prueba Normalidad D''Agostino'!D45),'Prueba Normalidad D''Agostino'!D45,"")</f>
        <v/>
      </c>
      <c r="E51" s="121" t="str">
        <f t="shared" si="8"/>
        <v/>
      </c>
      <c r="F51" t="str">
        <f t="shared" si="4"/>
        <v/>
      </c>
      <c r="G51" t="str">
        <f t="shared" si="1"/>
        <v/>
      </c>
      <c r="H51" t="str">
        <f t="shared" si="2"/>
        <v/>
      </c>
      <c r="AC51" s="400">
        <v>300</v>
      </c>
      <c r="AD51" s="402">
        <v>0.27960000000000002</v>
      </c>
      <c r="AE51" s="403">
        <v>0.28399999999999997</v>
      </c>
      <c r="AF51" s="402">
        <v>0.27879999999999999</v>
      </c>
      <c r="AG51" s="403">
        <v>0.28439999999999999</v>
      </c>
      <c r="AH51" s="402">
        <v>0.27810000000000001</v>
      </c>
      <c r="AI51" s="403">
        <v>0.28470000000000001</v>
      </c>
      <c r="AJ51" s="402">
        <v>0.2772</v>
      </c>
      <c r="AK51" s="403">
        <v>0.2853</v>
      </c>
      <c r="AL51" s="402">
        <v>0.27660000000000001</v>
      </c>
      <c r="AM51" s="403">
        <v>0.28549999999999998</v>
      </c>
    </row>
    <row r="52" spans="1:39" ht="12.75" customHeight="1">
      <c r="A52" s="330">
        <v>40</v>
      </c>
      <c r="C52" t="str">
        <f t="shared" si="3"/>
        <v/>
      </c>
      <c r="D52" s="390" t="str">
        <f>IF(ISNUMBER('Prueba Normalidad D''Agostino'!D46),'Prueba Normalidad D''Agostino'!D46,"")</f>
        <v/>
      </c>
      <c r="E52" s="121" t="str">
        <f t="shared" si="8"/>
        <v/>
      </c>
      <c r="F52" t="str">
        <f t="shared" si="4"/>
        <v/>
      </c>
      <c r="G52" t="str">
        <f t="shared" si="1"/>
        <v/>
      </c>
      <c r="H52" t="str">
        <f t="shared" si="2"/>
        <v/>
      </c>
      <c r="AC52" s="400">
        <v>350</v>
      </c>
      <c r="AD52" s="402">
        <v>0.27979999999999999</v>
      </c>
      <c r="AE52" s="403">
        <v>0.28389999999999999</v>
      </c>
      <c r="AF52" s="402">
        <v>0.27910000000000001</v>
      </c>
      <c r="AG52" s="403">
        <v>0.2843</v>
      </c>
      <c r="AH52" s="402">
        <v>0.27839999999999998</v>
      </c>
      <c r="AI52" s="403">
        <v>0.28470000000000001</v>
      </c>
      <c r="AJ52" s="402">
        <v>0.27760000000000001</v>
      </c>
      <c r="AK52" s="403">
        <v>0.28510000000000002</v>
      </c>
      <c r="AL52" s="402">
        <v>0.27710000000000001</v>
      </c>
      <c r="AM52" s="403">
        <v>0.2853</v>
      </c>
    </row>
    <row r="53" spans="1:39" ht="12.75" customHeight="1">
      <c r="A53" s="330">
        <v>41</v>
      </c>
      <c r="C53" t="str">
        <f t="shared" si="3"/>
        <v/>
      </c>
      <c r="D53" s="390" t="str">
        <f>IF(ISNUMBER('Prueba Normalidad D''Agostino'!D47),'Prueba Normalidad D''Agostino'!D47,"")</f>
        <v/>
      </c>
      <c r="E53" s="121" t="str">
        <f t="shared" si="8"/>
        <v/>
      </c>
      <c r="F53" t="str">
        <f t="shared" si="4"/>
        <v/>
      </c>
      <c r="G53" t="str">
        <f t="shared" si="1"/>
        <v/>
      </c>
      <c r="H53" t="str">
        <f t="shared" si="2"/>
        <v/>
      </c>
      <c r="AC53" s="400">
        <v>400</v>
      </c>
      <c r="AD53" s="402">
        <v>0.27989999999999998</v>
      </c>
      <c r="AE53" s="403">
        <v>0.2838</v>
      </c>
      <c r="AF53" s="402">
        <v>0.27929999999999999</v>
      </c>
      <c r="AG53" s="403">
        <v>0.28420000000000001</v>
      </c>
      <c r="AH53" s="402">
        <v>0.2787</v>
      </c>
      <c r="AI53" s="403">
        <v>0.28449999999999998</v>
      </c>
      <c r="AJ53" s="402">
        <v>0.27800000000000002</v>
      </c>
      <c r="AK53" s="403">
        <v>0.28489999999999999</v>
      </c>
      <c r="AL53" s="402">
        <v>0.27750000000000002</v>
      </c>
      <c r="AM53" s="403">
        <v>0.28520000000000001</v>
      </c>
    </row>
    <row r="54" spans="1:39" ht="12.75" customHeight="1">
      <c r="A54" s="330">
        <v>42</v>
      </c>
      <c r="C54" t="str">
        <f t="shared" si="3"/>
        <v/>
      </c>
      <c r="D54" s="390" t="str">
        <f>IF(ISNUMBER('Prueba Normalidad D''Agostino'!D48),'Prueba Normalidad D''Agostino'!D48,"")</f>
        <v/>
      </c>
      <c r="E54" s="121" t="str">
        <f t="shared" si="8"/>
        <v/>
      </c>
      <c r="F54" t="str">
        <f t="shared" si="4"/>
        <v/>
      </c>
      <c r="G54" t="str">
        <f t="shared" si="1"/>
        <v/>
      </c>
      <c r="H54" t="str">
        <f t="shared" si="2"/>
        <v/>
      </c>
      <c r="AC54" s="400">
        <v>450</v>
      </c>
      <c r="AD54" s="402">
        <v>0.28010000000000002</v>
      </c>
      <c r="AE54" s="403">
        <v>0.28370000000000001</v>
      </c>
      <c r="AF54" s="402">
        <v>0.27950000000000003</v>
      </c>
      <c r="AG54" s="403">
        <v>0.28410000000000002</v>
      </c>
      <c r="AH54" s="402">
        <v>0.27889999999999998</v>
      </c>
      <c r="AI54" s="403">
        <v>0.28439999999999999</v>
      </c>
      <c r="AJ54" s="402">
        <v>0.2782</v>
      </c>
      <c r="AK54" s="403">
        <v>0.2848</v>
      </c>
      <c r="AL54" s="402">
        <v>0.27779999999999999</v>
      </c>
      <c r="AM54" s="403">
        <v>0.28499999999999998</v>
      </c>
    </row>
    <row r="55" spans="1:39" ht="12.75" customHeight="1">
      <c r="A55" s="330">
        <v>43</v>
      </c>
      <c r="C55" t="str">
        <f t="shared" si="3"/>
        <v/>
      </c>
      <c r="D55" s="390" t="str">
        <f>IF(ISNUMBER('Prueba Normalidad D''Agostino'!D49),'Prueba Normalidad D''Agostino'!D49,"")</f>
        <v/>
      </c>
      <c r="E55" s="121" t="str">
        <f t="shared" si="8"/>
        <v/>
      </c>
      <c r="F55" t="str">
        <f t="shared" si="4"/>
        <v/>
      </c>
      <c r="G55" t="str">
        <f t="shared" si="1"/>
        <v/>
      </c>
      <c r="H55" t="str">
        <f t="shared" si="2"/>
        <v/>
      </c>
      <c r="AC55" s="400">
        <v>500</v>
      </c>
      <c r="AD55" s="402">
        <v>0.2802</v>
      </c>
      <c r="AE55" s="403">
        <v>0.28360000000000002</v>
      </c>
      <c r="AF55" s="402">
        <v>0.27960000000000002</v>
      </c>
      <c r="AG55" s="403">
        <v>0.28399999999999997</v>
      </c>
      <c r="AH55" s="402">
        <v>0.27910000000000001</v>
      </c>
      <c r="AI55" s="403">
        <v>0.2843</v>
      </c>
      <c r="AJ55" s="402">
        <v>0.27850000000000003</v>
      </c>
      <c r="AK55" s="403">
        <v>0.28470000000000001</v>
      </c>
      <c r="AL55" s="402">
        <v>0.27800000000000002</v>
      </c>
      <c r="AM55" s="403">
        <v>0.28489999999999999</v>
      </c>
    </row>
    <row r="56" spans="1:39" ht="12.75" customHeight="1">
      <c r="A56" s="330">
        <v>44</v>
      </c>
      <c r="C56" t="str">
        <f t="shared" si="3"/>
        <v/>
      </c>
      <c r="D56" s="390" t="str">
        <f>IF(ISNUMBER('Prueba Normalidad D''Agostino'!D50),'Prueba Normalidad D''Agostino'!D50,"")</f>
        <v/>
      </c>
      <c r="E56" s="121" t="str">
        <f t="shared" si="8"/>
        <v/>
      </c>
      <c r="F56" t="str">
        <f t="shared" si="4"/>
        <v/>
      </c>
      <c r="G56" t="str">
        <f t="shared" si="1"/>
        <v/>
      </c>
      <c r="H56" t="str">
        <f t="shared" si="2"/>
        <v/>
      </c>
      <c r="AC56" s="400">
        <v>550</v>
      </c>
      <c r="AD56" s="402">
        <v>0.28029999999999999</v>
      </c>
      <c r="AE56" s="403">
        <v>0.28349999999999997</v>
      </c>
      <c r="AF56" s="402">
        <v>0.2797</v>
      </c>
      <c r="AG56" s="403">
        <v>0.28389999999999999</v>
      </c>
      <c r="AH56" s="402">
        <v>0.2792</v>
      </c>
      <c r="AI56" s="403">
        <v>0.28420000000000001</v>
      </c>
      <c r="AJ56" s="402">
        <v>0.2787</v>
      </c>
      <c r="AK56" s="403">
        <v>0.28460000000000002</v>
      </c>
      <c r="AL56" s="402">
        <v>0.2782</v>
      </c>
      <c r="AM56" s="403">
        <v>0.2848</v>
      </c>
    </row>
    <row r="57" spans="1:39" ht="12.75" customHeight="1">
      <c r="A57" s="330">
        <v>45</v>
      </c>
      <c r="C57" t="str">
        <f t="shared" si="3"/>
        <v/>
      </c>
      <c r="D57" s="390" t="str">
        <f>IF(ISNUMBER('Prueba Normalidad D''Agostino'!D51),'Prueba Normalidad D''Agostino'!D51,"")</f>
        <v/>
      </c>
      <c r="E57" s="121" t="str">
        <f t="shared" si="8"/>
        <v/>
      </c>
      <c r="F57" t="str">
        <f t="shared" si="4"/>
        <v/>
      </c>
      <c r="G57" t="str">
        <f t="shared" si="1"/>
        <v/>
      </c>
      <c r="H57" t="str">
        <f t="shared" si="2"/>
        <v/>
      </c>
      <c r="AC57" s="400">
        <v>600</v>
      </c>
      <c r="AD57" s="402">
        <v>0.28039999999999998</v>
      </c>
      <c r="AE57" s="403">
        <v>0.28349999999999997</v>
      </c>
      <c r="AF57" s="402">
        <v>0.27989999999999998</v>
      </c>
      <c r="AG57" s="403">
        <v>0.28389999999999999</v>
      </c>
      <c r="AH57" s="402">
        <v>0.27939999999999998</v>
      </c>
      <c r="AI57" s="403">
        <v>0.28420000000000001</v>
      </c>
      <c r="AJ57" s="402">
        <v>0.27879999999999999</v>
      </c>
      <c r="AK57" s="403">
        <v>0.28449999999999998</v>
      </c>
      <c r="AL57" s="402">
        <v>0.27839999999999998</v>
      </c>
      <c r="AM57" s="403">
        <v>0.28470000000000001</v>
      </c>
    </row>
    <row r="58" spans="1:39" ht="12.75" customHeight="1">
      <c r="A58" s="330">
        <v>46</v>
      </c>
      <c r="C58" t="str">
        <f t="shared" si="3"/>
        <v/>
      </c>
      <c r="D58" s="390" t="str">
        <f>IF(ISNUMBER('Prueba Normalidad D''Agostino'!D52),'Prueba Normalidad D''Agostino'!D52,"")</f>
        <v/>
      </c>
      <c r="E58" s="121" t="str">
        <f t="shared" si="8"/>
        <v/>
      </c>
      <c r="F58" t="str">
        <f t="shared" si="4"/>
        <v/>
      </c>
      <c r="G58" t="str">
        <f t="shared" si="1"/>
        <v/>
      </c>
      <c r="H58" t="str">
        <f t="shared" si="2"/>
        <v/>
      </c>
      <c r="AC58" s="400">
        <v>650</v>
      </c>
      <c r="AD58" s="402">
        <v>0.28039999999999998</v>
      </c>
      <c r="AE58" s="403">
        <v>0.28339999999999999</v>
      </c>
      <c r="AF58" s="402">
        <v>0.27989999999999998</v>
      </c>
      <c r="AG58" s="403">
        <v>0.2838</v>
      </c>
      <c r="AH58" s="402">
        <v>0.27950000000000003</v>
      </c>
      <c r="AI58" s="403">
        <v>0.28410000000000002</v>
      </c>
      <c r="AJ58" s="402">
        <v>0.27900000000000003</v>
      </c>
      <c r="AK58" s="403">
        <v>0.28439999999999999</v>
      </c>
      <c r="AL58" s="402">
        <v>0.27860000000000001</v>
      </c>
      <c r="AM58" s="403">
        <v>0.28460000000000002</v>
      </c>
    </row>
    <row r="59" spans="1:39" ht="12.75" customHeight="1">
      <c r="A59" s="330">
        <v>47</v>
      </c>
      <c r="C59" t="str">
        <f t="shared" si="3"/>
        <v/>
      </c>
      <c r="D59" s="390" t="str">
        <f>IF(ISNUMBER('Prueba Normalidad D''Agostino'!D53),'Prueba Normalidad D''Agostino'!D53,"")</f>
        <v/>
      </c>
      <c r="E59" s="121" t="str">
        <f t="shared" si="8"/>
        <v/>
      </c>
      <c r="F59" t="str">
        <f t="shared" si="4"/>
        <v/>
      </c>
      <c r="G59" t="str">
        <f t="shared" si="1"/>
        <v/>
      </c>
      <c r="H59" t="str">
        <f t="shared" si="2"/>
        <v/>
      </c>
      <c r="AC59" s="400">
        <v>700</v>
      </c>
      <c r="AD59" s="402">
        <v>0.28050000000000003</v>
      </c>
      <c r="AE59" s="403">
        <v>0.28339999999999999</v>
      </c>
      <c r="AF59" s="402">
        <v>0.28000000000000003</v>
      </c>
      <c r="AG59" s="403">
        <v>0.28370000000000001</v>
      </c>
      <c r="AH59" s="402">
        <v>0.27960000000000002</v>
      </c>
      <c r="AI59" s="403">
        <v>0.28399999999999997</v>
      </c>
      <c r="AJ59" s="402">
        <v>0.27910000000000001</v>
      </c>
      <c r="AK59" s="403">
        <v>0.28439999999999999</v>
      </c>
      <c r="AL59" s="402">
        <v>0.2787</v>
      </c>
      <c r="AM59" s="403">
        <v>0.28460000000000002</v>
      </c>
    </row>
    <row r="60" spans="1:39" ht="12.75" customHeight="1">
      <c r="A60" s="330">
        <v>48</v>
      </c>
      <c r="C60" t="str">
        <f t="shared" si="3"/>
        <v/>
      </c>
      <c r="D60" s="390" t="str">
        <f>IF(ISNUMBER('Prueba Normalidad D''Agostino'!D54),'Prueba Normalidad D''Agostino'!D54,"")</f>
        <v/>
      </c>
      <c r="E60" s="121" t="str">
        <f t="shared" si="8"/>
        <v/>
      </c>
      <c r="F60" t="str">
        <f t="shared" si="4"/>
        <v/>
      </c>
      <c r="G60" t="str">
        <f t="shared" si="1"/>
        <v/>
      </c>
      <c r="H60" t="str">
        <f t="shared" si="2"/>
        <v/>
      </c>
      <c r="AC60" s="400">
        <v>750</v>
      </c>
      <c r="AD60" s="402">
        <v>0.28060000000000002</v>
      </c>
      <c r="AE60" s="403">
        <v>0.28339999999999999</v>
      </c>
      <c r="AF60" s="402">
        <v>0.28010000000000002</v>
      </c>
      <c r="AG60" s="403">
        <v>0.28370000000000001</v>
      </c>
      <c r="AH60" s="402">
        <v>0.2797</v>
      </c>
      <c r="AI60" s="403">
        <v>0.28399999999999997</v>
      </c>
      <c r="AJ60" s="402">
        <v>0.2792</v>
      </c>
      <c r="AK60" s="403">
        <v>0.2843</v>
      </c>
      <c r="AL60" s="402">
        <v>0.27889999999999998</v>
      </c>
      <c r="AM60" s="403">
        <v>0.28449999999999998</v>
      </c>
    </row>
    <row r="61" spans="1:39" ht="12.75" customHeight="1">
      <c r="A61" s="330">
        <v>49</v>
      </c>
      <c r="C61" t="str">
        <f t="shared" si="3"/>
        <v/>
      </c>
      <c r="D61" s="390" t="str">
        <f>IF(ISNUMBER('Prueba Normalidad D''Agostino'!D55),'Prueba Normalidad D''Agostino'!D55,"")</f>
        <v/>
      </c>
      <c r="E61" s="121" t="str">
        <f t="shared" si="8"/>
        <v/>
      </c>
      <c r="F61" t="str">
        <f t="shared" si="4"/>
        <v/>
      </c>
      <c r="G61" t="str">
        <f t="shared" si="1"/>
        <v/>
      </c>
      <c r="H61" t="str">
        <f t="shared" si="2"/>
        <v/>
      </c>
      <c r="AC61" s="400">
        <v>800</v>
      </c>
      <c r="AD61" s="402">
        <v>0.28060000000000002</v>
      </c>
      <c r="AE61" s="403">
        <v>0.2833</v>
      </c>
      <c r="AF61" s="402">
        <v>0.2802</v>
      </c>
      <c r="AG61" s="403">
        <v>0.28370000000000001</v>
      </c>
      <c r="AH61" s="402">
        <v>0.27979999999999999</v>
      </c>
      <c r="AI61" s="403">
        <v>0.28389999999999999</v>
      </c>
      <c r="AJ61" s="402">
        <v>0.27929999999999999</v>
      </c>
      <c r="AK61" s="403">
        <v>0.28420000000000001</v>
      </c>
      <c r="AL61" s="402">
        <v>0.27900000000000003</v>
      </c>
      <c r="AM61" s="403">
        <v>0.28439999999999999</v>
      </c>
    </row>
    <row r="62" spans="1:39" ht="12.75" customHeight="1">
      <c r="A62" s="330">
        <v>50</v>
      </c>
      <c r="C62" t="str">
        <f t="shared" si="3"/>
        <v/>
      </c>
      <c r="D62" s="390" t="str">
        <f>IF(ISNUMBER('Prueba Normalidad D''Agostino'!D56),'Prueba Normalidad D''Agostino'!D56,"")</f>
        <v/>
      </c>
      <c r="E62" s="121" t="str">
        <f t="shared" si="8"/>
        <v/>
      </c>
      <c r="F62" t="str">
        <f t="shared" si="4"/>
        <v/>
      </c>
      <c r="G62" t="str">
        <f t="shared" si="1"/>
        <v/>
      </c>
      <c r="H62" t="str">
        <f t="shared" si="2"/>
        <v/>
      </c>
      <c r="AC62" s="400">
        <v>850</v>
      </c>
      <c r="AD62" s="402">
        <v>0.28070000000000001</v>
      </c>
      <c r="AE62" s="403">
        <v>0.2833</v>
      </c>
      <c r="AF62" s="402">
        <v>0.2802</v>
      </c>
      <c r="AG62" s="403">
        <v>0.28360000000000002</v>
      </c>
      <c r="AH62" s="402">
        <v>0.27989999999999998</v>
      </c>
      <c r="AI62" s="403">
        <v>0.28389999999999999</v>
      </c>
      <c r="AJ62" s="402">
        <v>0.27939999999999998</v>
      </c>
      <c r="AK62" s="403">
        <v>0.28420000000000001</v>
      </c>
      <c r="AL62" s="402">
        <v>0.27910000000000001</v>
      </c>
      <c r="AM62" s="403">
        <v>0.28439999999999999</v>
      </c>
    </row>
    <row r="63" spans="1:39" ht="12.75" customHeight="1">
      <c r="A63" s="330">
        <v>51</v>
      </c>
      <c r="C63" t="str">
        <f t="shared" si="3"/>
        <v/>
      </c>
      <c r="D63" s="390" t="str">
        <f>IF(ISNUMBER('Prueba Normalidad D''Agostino'!D57),'Prueba Normalidad D''Agostino'!D57,"")</f>
        <v/>
      </c>
      <c r="E63" s="121" t="str">
        <f t="shared" si="8"/>
        <v/>
      </c>
      <c r="F63" t="str">
        <f t="shared" si="4"/>
        <v/>
      </c>
      <c r="G63" t="str">
        <f t="shared" si="1"/>
        <v/>
      </c>
      <c r="H63" t="str">
        <f t="shared" si="2"/>
        <v/>
      </c>
      <c r="AC63" s="400">
        <v>900</v>
      </c>
      <c r="AD63" s="402">
        <v>0.28070000000000001</v>
      </c>
      <c r="AE63" s="403">
        <v>0.2833</v>
      </c>
      <c r="AF63" s="402">
        <v>0.28029999999999999</v>
      </c>
      <c r="AG63" s="403">
        <v>0.28360000000000002</v>
      </c>
      <c r="AH63" s="402">
        <v>0.27989999999999998</v>
      </c>
      <c r="AI63" s="403">
        <v>0.2838</v>
      </c>
      <c r="AJ63" s="402">
        <v>0.27950000000000003</v>
      </c>
      <c r="AK63" s="403">
        <v>0.28410000000000002</v>
      </c>
      <c r="AL63" s="402">
        <v>0.2792</v>
      </c>
      <c r="AM63" s="403">
        <v>0.2843</v>
      </c>
    </row>
    <row r="64" spans="1:39" ht="12.75" customHeight="1">
      <c r="A64" s="330">
        <v>52</v>
      </c>
      <c r="C64" t="str">
        <f t="shared" si="3"/>
        <v/>
      </c>
      <c r="D64" s="390" t="str">
        <f>IF(ISNUMBER('Prueba Normalidad D''Agostino'!D58),'Prueba Normalidad D''Agostino'!D58,"")</f>
        <v/>
      </c>
      <c r="E64" s="121" t="str">
        <f t="shared" si="8"/>
        <v/>
      </c>
      <c r="F64" t="str">
        <f t="shared" si="4"/>
        <v/>
      </c>
      <c r="G64" t="str">
        <f t="shared" si="1"/>
        <v/>
      </c>
      <c r="H64" t="str">
        <f t="shared" si="2"/>
        <v/>
      </c>
      <c r="AC64" s="400">
        <v>950</v>
      </c>
      <c r="AD64" s="402">
        <v>0.28070000000000001</v>
      </c>
      <c r="AE64" s="403">
        <v>0.28320000000000001</v>
      </c>
      <c r="AF64" s="402">
        <v>0.28029999999999999</v>
      </c>
      <c r="AG64" s="403">
        <v>0.28349999999999997</v>
      </c>
      <c r="AH64" s="402">
        <v>0.28000000000000003</v>
      </c>
      <c r="AI64" s="403">
        <v>0.2838</v>
      </c>
      <c r="AJ64" s="402">
        <v>0.27960000000000002</v>
      </c>
      <c r="AK64" s="403">
        <v>0.28410000000000002</v>
      </c>
      <c r="AL64" s="402">
        <v>0.27929999999999999</v>
      </c>
      <c r="AM64" s="403">
        <v>0.2843</v>
      </c>
    </row>
    <row r="65" spans="1:39" ht="12.75" customHeight="1">
      <c r="A65" s="330">
        <v>53</v>
      </c>
      <c r="C65" t="str">
        <f t="shared" si="3"/>
        <v/>
      </c>
      <c r="D65" s="390" t="str">
        <f>IF(ISNUMBER('Prueba Normalidad D''Agostino'!D59),'Prueba Normalidad D''Agostino'!D59,"")</f>
        <v/>
      </c>
      <c r="E65" s="121" t="str">
        <f t="shared" si="8"/>
        <v/>
      </c>
      <c r="F65" t="str">
        <f t="shared" si="4"/>
        <v/>
      </c>
      <c r="G65" t="str">
        <f t="shared" si="1"/>
        <v/>
      </c>
      <c r="H65" t="str">
        <f t="shared" si="2"/>
        <v/>
      </c>
      <c r="AC65" s="400">
        <v>1000</v>
      </c>
      <c r="AD65" s="402">
        <v>0.28079999999999999</v>
      </c>
      <c r="AE65" s="403">
        <v>0.28320000000000001</v>
      </c>
      <c r="AF65" s="402">
        <v>0.28039999999999998</v>
      </c>
      <c r="AG65" s="403">
        <v>0.28349999999999997</v>
      </c>
      <c r="AH65" s="402">
        <v>0.28000000000000003</v>
      </c>
      <c r="AI65" s="403">
        <v>0.2838</v>
      </c>
      <c r="AJ65" s="402">
        <v>0.27960000000000002</v>
      </c>
      <c r="AK65" s="403">
        <v>0.28399999999999997</v>
      </c>
      <c r="AL65" s="402">
        <v>0.27929999999999999</v>
      </c>
      <c r="AM65" s="403">
        <v>0.28420000000000001</v>
      </c>
    </row>
    <row r="66" spans="1:39" ht="12.75" customHeight="1">
      <c r="A66" s="330">
        <v>54</v>
      </c>
      <c r="C66" t="str">
        <f t="shared" si="3"/>
        <v/>
      </c>
      <c r="D66" s="390" t="str">
        <f>IF(ISNUMBER('Prueba Normalidad D''Agostino'!D60),'Prueba Normalidad D''Agostino'!D60,"")</f>
        <v/>
      </c>
      <c r="E66" s="121" t="str">
        <f t="shared" si="8"/>
        <v/>
      </c>
      <c r="F66" t="str">
        <f t="shared" si="4"/>
        <v/>
      </c>
      <c r="G66" t="str">
        <f t="shared" si="1"/>
        <v/>
      </c>
      <c r="H66" t="str">
        <f t="shared" si="2"/>
        <v/>
      </c>
      <c r="AC66" s="400">
        <v>1250</v>
      </c>
      <c r="AD66" s="402">
        <v>0.28089999999999998</v>
      </c>
      <c r="AE66" s="403">
        <v>0.28310000000000002</v>
      </c>
      <c r="AF66" s="402">
        <v>0.28060000000000002</v>
      </c>
      <c r="AG66" s="403">
        <v>0.28339999999999999</v>
      </c>
      <c r="AH66" s="402">
        <v>0.28029999999999999</v>
      </c>
      <c r="AI66" s="403">
        <v>0.28360000000000002</v>
      </c>
      <c r="AJ66" s="402">
        <v>0.27989999999999998</v>
      </c>
      <c r="AK66" s="403">
        <v>0.28389999999999999</v>
      </c>
      <c r="AL66" s="402">
        <v>0.2797</v>
      </c>
      <c r="AM66" s="403">
        <v>0.28399999999999997</v>
      </c>
    </row>
    <row r="67" spans="1:39" ht="12.75" customHeight="1">
      <c r="A67" s="330">
        <v>55</v>
      </c>
      <c r="C67" t="str">
        <f t="shared" si="3"/>
        <v/>
      </c>
      <c r="D67" s="390" t="str">
        <f>IF(ISNUMBER('Prueba Normalidad D''Agostino'!D61),'Prueba Normalidad D''Agostino'!D61,"")</f>
        <v/>
      </c>
      <c r="E67" s="121" t="str">
        <f t="shared" si="8"/>
        <v/>
      </c>
      <c r="F67" t="str">
        <f t="shared" si="4"/>
        <v/>
      </c>
      <c r="G67" t="str">
        <f t="shared" si="1"/>
        <v/>
      </c>
      <c r="H67" t="str">
        <f t="shared" si="2"/>
        <v/>
      </c>
      <c r="AC67" s="400">
        <v>1500</v>
      </c>
      <c r="AD67" s="402">
        <v>0.28100000000000003</v>
      </c>
      <c r="AE67" s="403">
        <v>0.28299999999999997</v>
      </c>
      <c r="AF67" s="402">
        <v>0.28070000000000001</v>
      </c>
      <c r="AG67" s="403">
        <v>0.2833</v>
      </c>
      <c r="AH67" s="402">
        <v>0.28050000000000003</v>
      </c>
      <c r="AI67" s="403">
        <v>0.28349999999999997</v>
      </c>
      <c r="AJ67" s="402">
        <v>0.28010000000000002</v>
      </c>
      <c r="AK67" s="403">
        <v>0.28370000000000001</v>
      </c>
      <c r="AL67" s="402">
        <v>0.27989999999999998</v>
      </c>
      <c r="AM67" s="403">
        <v>0.28389999999999999</v>
      </c>
    </row>
    <row r="68" spans="1:39" ht="12.75" customHeight="1">
      <c r="A68" s="330">
        <v>56</v>
      </c>
      <c r="C68" t="str">
        <f t="shared" si="3"/>
        <v/>
      </c>
      <c r="D68" s="390" t="str">
        <f>IF(ISNUMBER('Prueba Normalidad D''Agostino'!D62),'Prueba Normalidad D''Agostino'!D62,"")</f>
        <v/>
      </c>
      <c r="E68" s="121" t="str">
        <f t="shared" si="8"/>
        <v/>
      </c>
      <c r="F68" t="str">
        <f t="shared" si="4"/>
        <v/>
      </c>
      <c r="G68" t="str">
        <f t="shared" si="1"/>
        <v/>
      </c>
      <c r="H68" t="str">
        <f t="shared" si="2"/>
        <v/>
      </c>
      <c r="AC68" s="400">
        <v>1750</v>
      </c>
      <c r="AD68" s="402">
        <v>0.28110000000000002</v>
      </c>
      <c r="AE68" s="403">
        <v>0.28299999999999997</v>
      </c>
      <c r="AF68" s="402">
        <v>0.28079999999999999</v>
      </c>
      <c r="AG68" s="403">
        <v>0.28320000000000001</v>
      </c>
      <c r="AH68" s="402">
        <v>0.28060000000000002</v>
      </c>
      <c r="AI68" s="403">
        <v>0.28339999999999999</v>
      </c>
      <c r="AJ68" s="402">
        <v>0.28029999999999999</v>
      </c>
      <c r="AK68" s="403">
        <v>0.28360000000000002</v>
      </c>
      <c r="AL68" s="402">
        <v>0.28010000000000002</v>
      </c>
      <c r="AM68" s="403">
        <v>0.2838</v>
      </c>
    </row>
    <row r="69" spans="1:39" ht="12.75" customHeight="1">
      <c r="A69" s="330">
        <v>57</v>
      </c>
      <c r="C69" t="str">
        <f t="shared" si="3"/>
        <v/>
      </c>
      <c r="D69" s="390" t="str">
        <f>IF(ISNUMBER('Prueba Normalidad D''Agostino'!D63),'Prueba Normalidad D''Agostino'!D63,"")</f>
        <v/>
      </c>
      <c r="E69" s="121" t="str">
        <f t="shared" si="8"/>
        <v/>
      </c>
      <c r="F69" t="str">
        <f t="shared" si="4"/>
        <v/>
      </c>
      <c r="G69" t="str">
        <f t="shared" si="1"/>
        <v/>
      </c>
      <c r="H69" t="str">
        <f t="shared" si="2"/>
        <v/>
      </c>
      <c r="AC69" s="400">
        <v>2000</v>
      </c>
      <c r="AD69" s="402">
        <v>0.28120000000000001</v>
      </c>
      <c r="AE69" s="403">
        <v>0.28289999999999998</v>
      </c>
      <c r="AF69" s="402">
        <v>0.28089999999999998</v>
      </c>
      <c r="AG69" s="403">
        <v>0.28310000000000002</v>
      </c>
      <c r="AH69" s="402">
        <v>0.28070000000000001</v>
      </c>
      <c r="AI69" s="403">
        <v>0.2833</v>
      </c>
      <c r="AJ69" s="402">
        <v>0.28039999999999998</v>
      </c>
      <c r="AK69" s="403">
        <v>0.28349999999999997</v>
      </c>
      <c r="AL69" s="402">
        <v>0.2802</v>
      </c>
      <c r="AM69" s="403">
        <v>0.28370000000000001</v>
      </c>
    </row>
    <row r="70" spans="1:39" ht="12.75" customHeight="1">
      <c r="A70" s="330">
        <v>58</v>
      </c>
      <c r="C70" t="str">
        <f t="shared" si="3"/>
        <v/>
      </c>
      <c r="D70" s="390" t="str">
        <f>IF(ISNUMBER('Prueba Normalidad D''Agostino'!D64),'Prueba Normalidad D''Agostino'!D64,"")</f>
        <v/>
      </c>
      <c r="E70" s="121" t="str">
        <f t="shared" si="8"/>
        <v/>
      </c>
      <c r="F70" t="str">
        <f t="shared" si="4"/>
        <v/>
      </c>
      <c r="G70" t="str">
        <f t="shared" si="1"/>
        <v/>
      </c>
      <c r="H70" t="str">
        <f t="shared" si="2"/>
        <v/>
      </c>
      <c r="AD70" s="341"/>
      <c r="AE70" s="342"/>
      <c r="AF70" s="341"/>
      <c r="AG70" s="342"/>
      <c r="AH70" s="341"/>
      <c r="AI70" s="342"/>
      <c r="AJ70" s="341"/>
      <c r="AK70" s="342"/>
      <c r="AL70" s="341"/>
      <c r="AM70" s="342"/>
    </row>
    <row r="71" spans="1:39" ht="12.75" customHeight="1">
      <c r="A71" s="330">
        <v>59</v>
      </c>
      <c r="C71" t="str">
        <f t="shared" si="3"/>
        <v/>
      </c>
      <c r="D71" s="390" t="str">
        <f>IF(ISNUMBER('Prueba Normalidad D''Agostino'!D65),'Prueba Normalidad D''Agostino'!D65,"")</f>
        <v/>
      </c>
      <c r="E71" s="121" t="str">
        <f t="shared" si="8"/>
        <v/>
      </c>
      <c r="F71" t="str">
        <f t="shared" si="4"/>
        <v/>
      </c>
      <c r="G71" t="str">
        <f t="shared" si="1"/>
        <v/>
      </c>
      <c r="H71" t="str">
        <f t="shared" si="2"/>
        <v/>
      </c>
      <c r="AD71" s="341"/>
      <c r="AE71" s="342"/>
      <c r="AF71" s="341"/>
      <c r="AG71" s="342"/>
      <c r="AH71" s="341"/>
      <c r="AI71" s="342"/>
      <c r="AJ71" s="341"/>
      <c r="AK71" s="342"/>
      <c r="AL71" s="341"/>
      <c r="AM71" s="342"/>
    </row>
    <row r="72" spans="1:39" ht="12.75" customHeight="1">
      <c r="A72" s="330">
        <v>60</v>
      </c>
      <c r="C72" t="str">
        <f t="shared" si="3"/>
        <v/>
      </c>
      <c r="D72" s="390" t="str">
        <f>IF(ISNUMBER('Prueba Normalidad D''Agostino'!D66),'Prueba Normalidad D''Agostino'!D66,"")</f>
        <v/>
      </c>
      <c r="E72" s="121" t="str">
        <f t="shared" si="8"/>
        <v/>
      </c>
      <c r="F72" t="str">
        <f t="shared" si="4"/>
        <v/>
      </c>
      <c r="G72" t="str">
        <f t="shared" si="1"/>
        <v/>
      </c>
      <c r="H72" t="str">
        <f t="shared" si="2"/>
        <v/>
      </c>
      <c r="AD72" s="341"/>
      <c r="AE72" s="342"/>
      <c r="AF72" s="341"/>
      <c r="AG72" s="342"/>
      <c r="AH72" s="341"/>
      <c r="AI72" s="342"/>
      <c r="AJ72" s="341"/>
      <c r="AK72" s="342"/>
      <c r="AL72" s="341"/>
      <c r="AM72" s="342"/>
    </row>
    <row r="73" spans="1:39" ht="12.75" customHeight="1">
      <c r="A73" s="330">
        <v>61</v>
      </c>
      <c r="C73" t="str">
        <f t="shared" si="3"/>
        <v/>
      </c>
      <c r="D73" s="390" t="str">
        <f>IF(ISNUMBER('Prueba Normalidad D''Agostino'!D67),'Prueba Normalidad D''Agostino'!D67,"")</f>
        <v/>
      </c>
      <c r="E73" s="121" t="str">
        <f t="shared" si="8"/>
        <v/>
      </c>
      <c r="F73" t="str">
        <f t="shared" si="4"/>
        <v/>
      </c>
      <c r="G73" t="str">
        <f t="shared" si="1"/>
        <v/>
      </c>
      <c r="H73" t="str">
        <f t="shared" si="2"/>
        <v/>
      </c>
      <c r="AD73" s="341"/>
      <c r="AE73" s="342"/>
      <c r="AF73" s="341"/>
      <c r="AG73" s="342"/>
      <c r="AH73" s="341"/>
      <c r="AI73" s="342"/>
      <c r="AJ73" s="341"/>
      <c r="AK73" s="342"/>
      <c r="AL73" s="341"/>
      <c r="AM73" s="342"/>
    </row>
    <row r="74" spans="1:39" ht="12.75" customHeight="1">
      <c r="A74" s="330">
        <v>62</v>
      </c>
      <c r="C74" t="str">
        <f t="shared" si="3"/>
        <v/>
      </c>
      <c r="D74" s="390" t="str">
        <f>IF(ISNUMBER('Prueba Normalidad D''Agostino'!D68),'Prueba Normalidad D''Agostino'!D68,"")</f>
        <v/>
      </c>
      <c r="E74" s="121" t="str">
        <f t="shared" si="8"/>
        <v/>
      </c>
      <c r="F74" t="str">
        <f t="shared" si="4"/>
        <v/>
      </c>
      <c r="G74" t="str">
        <f t="shared" si="1"/>
        <v/>
      </c>
      <c r="H74" t="str">
        <f t="shared" si="2"/>
        <v/>
      </c>
      <c r="AD74" s="341"/>
      <c r="AE74" s="342"/>
      <c r="AF74" s="341"/>
      <c r="AG74" s="342"/>
      <c r="AH74" s="341"/>
      <c r="AI74" s="342"/>
      <c r="AJ74" s="341"/>
      <c r="AK74" s="342"/>
      <c r="AL74" s="341"/>
      <c r="AM74" s="342"/>
    </row>
    <row r="75" spans="1:39" ht="12.75" customHeight="1">
      <c r="A75" s="330">
        <v>63</v>
      </c>
      <c r="C75" t="str">
        <f t="shared" si="3"/>
        <v/>
      </c>
      <c r="D75" s="390" t="str">
        <f>IF(ISNUMBER('Prueba Normalidad D''Agostino'!D69),'Prueba Normalidad D''Agostino'!D69,"")</f>
        <v/>
      </c>
      <c r="E75" s="121" t="str">
        <f t="shared" si="8"/>
        <v/>
      </c>
      <c r="F75" t="str">
        <f t="shared" si="4"/>
        <v/>
      </c>
      <c r="G75" t="str">
        <f t="shared" si="1"/>
        <v/>
      </c>
      <c r="H75" t="str">
        <f t="shared" si="2"/>
        <v/>
      </c>
      <c r="AD75" s="341"/>
      <c r="AE75" s="342"/>
      <c r="AF75" s="341"/>
      <c r="AG75" s="342"/>
      <c r="AH75" s="341"/>
      <c r="AI75" s="342"/>
      <c r="AJ75" s="341"/>
      <c r="AK75" s="342"/>
      <c r="AL75" s="341"/>
      <c r="AM75" s="342"/>
    </row>
    <row r="76" spans="1:39" ht="12.75" customHeight="1">
      <c r="A76" s="330">
        <v>64</v>
      </c>
      <c r="C76" t="str">
        <f t="shared" si="3"/>
        <v/>
      </c>
      <c r="D76" s="390" t="str">
        <f>IF(ISNUMBER('Prueba Normalidad D''Agostino'!D70),'Prueba Normalidad D''Agostino'!D70,"")</f>
        <v/>
      </c>
      <c r="E76" s="121" t="str">
        <f t="shared" si="8"/>
        <v/>
      </c>
      <c r="F76" t="str">
        <f t="shared" si="4"/>
        <v/>
      </c>
      <c r="G76" t="str">
        <f t="shared" si="1"/>
        <v/>
      </c>
      <c r="H76" t="str">
        <f t="shared" si="2"/>
        <v/>
      </c>
      <c r="AD76" s="341"/>
      <c r="AE76" s="342"/>
      <c r="AF76" s="341"/>
      <c r="AG76" s="342"/>
      <c r="AH76" s="341"/>
      <c r="AI76" s="342"/>
      <c r="AJ76" s="341"/>
      <c r="AK76" s="342"/>
      <c r="AL76" s="341"/>
      <c r="AM76" s="342"/>
    </row>
    <row r="77" spans="1:39" ht="12.75" customHeight="1">
      <c r="A77" s="330">
        <v>65</v>
      </c>
      <c r="C77" t="str">
        <f t="shared" si="3"/>
        <v/>
      </c>
      <c r="D77" s="390" t="str">
        <f>IF(ISNUMBER('Prueba Normalidad D''Agostino'!D71),'Prueba Normalidad D''Agostino'!D71,"")</f>
        <v/>
      </c>
      <c r="E77" s="121" t="str">
        <f t="shared" ref="E77:E108" si="9">IF(ISNUMBER(D77),SMALL($D$13:$D$162,F77),"")</f>
        <v/>
      </c>
      <c r="F77" t="str">
        <f t="shared" si="4"/>
        <v/>
      </c>
      <c r="G77" t="str">
        <f t="shared" ref="G77:G140" si="10">IF(E77="","",E77*F77)</f>
        <v/>
      </c>
      <c r="H77" t="str">
        <f t="shared" ref="H77:H140" si="11">IF(ISNUMBER(G77),E77^2,"")</f>
        <v/>
      </c>
      <c r="AD77" s="341"/>
      <c r="AE77" s="342"/>
      <c r="AF77" s="341"/>
      <c r="AG77" s="342"/>
      <c r="AH77" s="341"/>
      <c r="AI77" s="342"/>
      <c r="AJ77" s="341"/>
      <c r="AK77" s="342"/>
      <c r="AL77" s="341"/>
      <c r="AM77" s="342"/>
    </row>
    <row r="78" spans="1:39" ht="12.75" customHeight="1">
      <c r="A78" s="330">
        <v>66</v>
      </c>
      <c r="C78" t="str">
        <f t="shared" si="3"/>
        <v/>
      </c>
      <c r="D78" s="390" t="str">
        <f>IF(ISNUMBER('Prueba Normalidad D''Agostino'!D72),'Prueba Normalidad D''Agostino'!D72,"")</f>
        <v/>
      </c>
      <c r="E78" s="121" t="str">
        <f t="shared" si="9"/>
        <v/>
      </c>
      <c r="F78" t="str">
        <f t="shared" si="4"/>
        <v/>
      </c>
      <c r="G78" t="str">
        <f t="shared" si="10"/>
        <v/>
      </c>
      <c r="H78" t="str">
        <f t="shared" si="11"/>
        <v/>
      </c>
      <c r="AD78" s="341"/>
      <c r="AE78" s="342"/>
      <c r="AF78" s="341"/>
      <c r="AG78" s="342"/>
      <c r="AH78" s="341"/>
      <c r="AI78" s="342"/>
      <c r="AJ78" s="341"/>
      <c r="AK78" s="342"/>
      <c r="AL78" s="341"/>
      <c r="AM78" s="342"/>
    </row>
    <row r="79" spans="1:39" ht="12.75" customHeight="1">
      <c r="A79" s="330">
        <v>67</v>
      </c>
      <c r="C79" t="str">
        <f t="shared" ref="C79:C142" si="12">IF(ISNUMBER(D79),C78+1,"")</f>
        <v/>
      </c>
      <c r="D79" s="390" t="str">
        <f>IF(ISNUMBER('Prueba Normalidad D''Agostino'!D73),'Prueba Normalidad D''Agostino'!D73,"")</f>
        <v/>
      </c>
      <c r="E79" s="121" t="str">
        <f t="shared" si="9"/>
        <v/>
      </c>
      <c r="F79" t="str">
        <f t="shared" ref="F79:F142" si="13">IF(ISNUMBER(D79),F78+1,"")</f>
        <v/>
      </c>
      <c r="G79" t="str">
        <f t="shared" si="10"/>
        <v/>
      </c>
      <c r="H79" t="str">
        <f t="shared" si="11"/>
        <v/>
      </c>
      <c r="AD79" s="341"/>
      <c r="AE79" s="342"/>
      <c r="AF79" s="341"/>
      <c r="AG79" s="342"/>
      <c r="AH79" s="341"/>
      <c r="AI79" s="342"/>
      <c r="AJ79" s="341"/>
      <c r="AK79" s="342"/>
      <c r="AL79" s="341"/>
      <c r="AM79" s="342"/>
    </row>
    <row r="80" spans="1:39" ht="12.75" customHeight="1">
      <c r="A80" s="330">
        <v>68</v>
      </c>
      <c r="C80" t="str">
        <f t="shared" si="12"/>
        <v/>
      </c>
      <c r="D80" s="390" t="str">
        <f>IF(ISNUMBER('Prueba Normalidad D''Agostino'!D74),'Prueba Normalidad D''Agostino'!D74,"")</f>
        <v/>
      </c>
      <c r="E80" s="121" t="str">
        <f t="shared" si="9"/>
        <v/>
      </c>
      <c r="F80" t="str">
        <f t="shared" si="13"/>
        <v/>
      </c>
      <c r="G80" t="str">
        <f t="shared" si="10"/>
        <v/>
      </c>
      <c r="H80" t="str">
        <f t="shared" si="11"/>
        <v/>
      </c>
      <c r="AD80" s="341"/>
      <c r="AE80" s="342"/>
      <c r="AF80" s="341"/>
      <c r="AG80" s="342"/>
      <c r="AH80" s="341"/>
      <c r="AI80" s="342"/>
      <c r="AJ80" s="341"/>
      <c r="AK80" s="342"/>
      <c r="AL80" s="341"/>
      <c r="AM80" s="342"/>
    </row>
    <row r="81" spans="1:39" ht="12.75" customHeight="1">
      <c r="A81" s="330">
        <v>69</v>
      </c>
      <c r="C81" t="str">
        <f t="shared" si="12"/>
        <v/>
      </c>
      <c r="D81" s="390" t="str">
        <f>IF(ISNUMBER('Prueba Normalidad D''Agostino'!D75),'Prueba Normalidad D''Agostino'!D75,"")</f>
        <v/>
      </c>
      <c r="E81" s="121" t="str">
        <f t="shared" si="9"/>
        <v/>
      </c>
      <c r="F81" t="str">
        <f t="shared" si="13"/>
        <v/>
      </c>
      <c r="G81" t="str">
        <f t="shared" si="10"/>
        <v/>
      </c>
      <c r="H81" t="str">
        <f t="shared" si="11"/>
        <v/>
      </c>
      <c r="AD81" s="341"/>
      <c r="AE81" s="342"/>
      <c r="AF81" s="341"/>
      <c r="AG81" s="342"/>
      <c r="AH81" s="341"/>
      <c r="AI81" s="342"/>
      <c r="AJ81" s="341"/>
      <c r="AK81" s="342"/>
      <c r="AL81" s="341"/>
      <c r="AM81" s="342"/>
    </row>
    <row r="82" spans="1:39" ht="12.75" customHeight="1">
      <c r="A82" s="330">
        <v>70</v>
      </c>
      <c r="C82" t="str">
        <f t="shared" si="12"/>
        <v/>
      </c>
      <c r="D82" s="390" t="str">
        <f>IF(ISNUMBER('Prueba Normalidad D''Agostino'!D76),'Prueba Normalidad D''Agostino'!D76,"")</f>
        <v/>
      </c>
      <c r="E82" s="121" t="str">
        <f t="shared" si="9"/>
        <v/>
      </c>
      <c r="F82" t="str">
        <f t="shared" si="13"/>
        <v/>
      </c>
      <c r="G82" t="str">
        <f t="shared" si="10"/>
        <v/>
      </c>
      <c r="H82" t="str">
        <f t="shared" si="11"/>
        <v/>
      </c>
      <c r="AD82" s="341"/>
      <c r="AE82" s="342"/>
      <c r="AF82" s="341"/>
      <c r="AG82" s="342"/>
      <c r="AH82" s="341"/>
      <c r="AI82" s="342"/>
      <c r="AJ82" s="341"/>
      <c r="AK82" s="342"/>
      <c r="AL82" s="341"/>
      <c r="AM82" s="342"/>
    </row>
    <row r="83" spans="1:39" ht="12.75" customHeight="1">
      <c r="A83" s="330">
        <v>71</v>
      </c>
      <c r="C83" t="str">
        <f t="shared" si="12"/>
        <v/>
      </c>
      <c r="D83" s="390" t="str">
        <f>IF(ISNUMBER('Prueba Normalidad D''Agostino'!D77),'Prueba Normalidad D''Agostino'!D77,"")</f>
        <v/>
      </c>
      <c r="E83" s="121" t="str">
        <f t="shared" si="9"/>
        <v/>
      </c>
      <c r="F83" t="str">
        <f t="shared" si="13"/>
        <v/>
      </c>
      <c r="G83" t="str">
        <f t="shared" si="10"/>
        <v/>
      </c>
      <c r="H83" t="str">
        <f t="shared" si="11"/>
        <v/>
      </c>
      <c r="AD83" s="341"/>
      <c r="AE83" s="342"/>
      <c r="AF83" s="341"/>
      <c r="AG83" s="342"/>
      <c r="AH83" s="341"/>
      <c r="AI83" s="342"/>
      <c r="AJ83" s="341"/>
      <c r="AK83" s="342"/>
      <c r="AL83" s="341"/>
      <c r="AM83" s="342"/>
    </row>
    <row r="84" spans="1:39" ht="12.75" customHeight="1">
      <c r="A84" s="330">
        <v>72</v>
      </c>
      <c r="C84" t="str">
        <f t="shared" si="12"/>
        <v/>
      </c>
      <c r="D84" s="390" t="str">
        <f>IF(ISNUMBER('Prueba Normalidad D''Agostino'!D78),'Prueba Normalidad D''Agostino'!D78,"")</f>
        <v/>
      </c>
      <c r="E84" s="121" t="str">
        <f t="shared" si="9"/>
        <v/>
      </c>
      <c r="F84" t="str">
        <f t="shared" si="13"/>
        <v/>
      </c>
      <c r="G84" t="str">
        <f t="shared" si="10"/>
        <v/>
      </c>
      <c r="H84" t="str">
        <f t="shared" si="11"/>
        <v/>
      </c>
      <c r="AD84" s="341"/>
      <c r="AE84" s="342"/>
      <c r="AF84" s="341"/>
      <c r="AG84" s="342"/>
      <c r="AH84" s="341"/>
      <c r="AI84" s="342"/>
      <c r="AJ84" s="341"/>
      <c r="AK84" s="342"/>
      <c r="AL84" s="341"/>
      <c r="AM84" s="342"/>
    </row>
    <row r="85" spans="1:39" ht="12.75" customHeight="1">
      <c r="A85" s="330">
        <v>73</v>
      </c>
      <c r="C85" t="str">
        <f t="shared" si="12"/>
        <v/>
      </c>
      <c r="D85" s="390" t="str">
        <f>IF(ISNUMBER('Prueba Normalidad D''Agostino'!D79),'Prueba Normalidad D''Agostino'!D79,"")</f>
        <v/>
      </c>
      <c r="E85" s="121" t="str">
        <f t="shared" si="9"/>
        <v/>
      </c>
      <c r="F85" t="str">
        <f t="shared" si="13"/>
        <v/>
      </c>
      <c r="G85" t="str">
        <f t="shared" si="10"/>
        <v/>
      </c>
      <c r="H85" t="str">
        <f t="shared" si="11"/>
        <v/>
      </c>
      <c r="AD85" s="341"/>
      <c r="AE85" s="342"/>
      <c r="AF85" s="341"/>
      <c r="AG85" s="342"/>
      <c r="AH85" s="341"/>
      <c r="AI85" s="342"/>
      <c r="AJ85" s="341"/>
      <c r="AK85" s="342"/>
      <c r="AL85" s="341"/>
      <c r="AM85" s="342"/>
    </row>
    <row r="86" spans="1:39" ht="12.75" customHeight="1">
      <c r="A86" s="330">
        <v>74</v>
      </c>
      <c r="C86" t="str">
        <f t="shared" si="12"/>
        <v/>
      </c>
      <c r="D86" s="390" t="str">
        <f>IF(ISNUMBER('Prueba Normalidad D''Agostino'!D80),'Prueba Normalidad D''Agostino'!D80,"")</f>
        <v/>
      </c>
      <c r="E86" s="121" t="str">
        <f t="shared" si="9"/>
        <v/>
      </c>
      <c r="F86" t="str">
        <f t="shared" si="13"/>
        <v/>
      </c>
      <c r="G86" t="str">
        <f t="shared" si="10"/>
        <v/>
      </c>
      <c r="H86" t="str">
        <f t="shared" si="11"/>
        <v/>
      </c>
      <c r="AD86" s="341"/>
      <c r="AE86" s="342"/>
      <c r="AF86" s="341"/>
      <c r="AG86" s="342"/>
      <c r="AH86" s="341"/>
      <c r="AI86" s="342"/>
      <c r="AJ86" s="341"/>
      <c r="AK86" s="342"/>
      <c r="AL86" s="341"/>
      <c r="AM86" s="342"/>
    </row>
    <row r="87" spans="1:39" ht="12.75" customHeight="1">
      <c r="A87" s="330">
        <v>75</v>
      </c>
      <c r="C87" t="str">
        <f t="shared" si="12"/>
        <v/>
      </c>
      <c r="D87" s="390" t="str">
        <f>IF(ISNUMBER('Prueba Normalidad D''Agostino'!D81),'Prueba Normalidad D''Agostino'!D81,"")</f>
        <v/>
      </c>
      <c r="E87" s="121" t="str">
        <f t="shared" si="9"/>
        <v/>
      </c>
      <c r="F87" t="str">
        <f t="shared" si="13"/>
        <v/>
      </c>
      <c r="G87" t="str">
        <f t="shared" si="10"/>
        <v/>
      </c>
      <c r="H87" t="str">
        <f t="shared" si="11"/>
        <v/>
      </c>
      <c r="AD87" s="341"/>
      <c r="AE87" s="342"/>
      <c r="AF87" s="341"/>
      <c r="AG87" s="342"/>
      <c r="AH87" s="341"/>
      <c r="AI87" s="342"/>
      <c r="AJ87" s="341"/>
      <c r="AK87" s="342"/>
      <c r="AL87" s="341"/>
      <c r="AM87" s="342"/>
    </row>
    <row r="88" spans="1:39" ht="12.75" customHeight="1">
      <c r="A88" s="330">
        <v>76</v>
      </c>
      <c r="C88" t="str">
        <f t="shared" si="12"/>
        <v/>
      </c>
      <c r="D88" s="390" t="str">
        <f>IF(ISNUMBER('Prueba Normalidad D''Agostino'!D82),'Prueba Normalidad D''Agostino'!D82,"")</f>
        <v/>
      </c>
      <c r="E88" s="121" t="str">
        <f t="shared" si="9"/>
        <v/>
      </c>
      <c r="F88" t="str">
        <f t="shared" si="13"/>
        <v/>
      </c>
      <c r="G88" t="str">
        <f t="shared" si="10"/>
        <v/>
      </c>
      <c r="H88" t="str">
        <f t="shared" si="11"/>
        <v/>
      </c>
      <c r="AD88" s="341"/>
      <c r="AE88" s="342"/>
      <c r="AF88" s="341"/>
      <c r="AG88" s="342"/>
      <c r="AH88" s="341"/>
      <c r="AI88" s="342"/>
      <c r="AJ88" s="341"/>
      <c r="AK88" s="342"/>
      <c r="AL88" s="341"/>
      <c r="AM88" s="342"/>
    </row>
    <row r="89" spans="1:39" ht="12.75" customHeight="1">
      <c r="A89" s="330">
        <v>77</v>
      </c>
      <c r="C89" t="str">
        <f t="shared" si="12"/>
        <v/>
      </c>
      <c r="D89" s="390" t="str">
        <f>IF(ISNUMBER('Prueba Normalidad D''Agostino'!D83),'Prueba Normalidad D''Agostino'!D83,"")</f>
        <v/>
      </c>
      <c r="E89" s="121" t="str">
        <f t="shared" si="9"/>
        <v/>
      </c>
      <c r="F89" t="str">
        <f t="shared" si="13"/>
        <v/>
      </c>
      <c r="G89" t="str">
        <f t="shared" si="10"/>
        <v/>
      </c>
      <c r="H89" t="str">
        <f t="shared" si="11"/>
        <v/>
      </c>
      <c r="AD89" s="341"/>
      <c r="AE89" s="342"/>
      <c r="AF89" s="341"/>
      <c r="AG89" s="342"/>
      <c r="AH89" s="341"/>
      <c r="AI89" s="342"/>
      <c r="AJ89" s="341"/>
      <c r="AK89" s="342"/>
      <c r="AL89" s="341"/>
      <c r="AM89" s="342"/>
    </row>
    <row r="90" spans="1:39" ht="12.75" customHeight="1">
      <c r="A90" s="330">
        <v>78</v>
      </c>
      <c r="C90" t="str">
        <f t="shared" si="12"/>
        <v/>
      </c>
      <c r="D90" s="390" t="str">
        <f>IF(ISNUMBER('Prueba Normalidad D''Agostino'!D84),'Prueba Normalidad D''Agostino'!D84,"")</f>
        <v/>
      </c>
      <c r="E90" s="121" t="str">
        <f t="shared" si="9"/>
        <v/>
      </c>
      <c r="F90" t="str">
        <f t="shared" si="13"/>
        <v/>
      </c>
      <c r="G90" t="str">
        <f t="shared" si="10"/>
        <v/>
      </c>
      <c r="H90" t="str">
        <f t="shared" si="11"/>
        <v/>
      </c>
      <c r="AD90" s="341"/>
      <c r="AE90" s="342"/>
      <c r="AF90" s="341"/>
      <c r="AG90" s="342"/>
      <c r="AH90" s="341"/>
      <c r="AI90" s="342"/>
      <c r="AJ90" s="341"/>
      <c r="AK90" s="342"/>
      <c r="AL90" s="341"/>
      <c r="AM90" s="342"/>
    </row>
    <row r="91" spans="1:39" ht="12.75" customHeight="1">
      <c r="A91" s="330">
        <v>79</v>
      </c>
      <c r="C91" t="str">
        <f t="shared" si="12"/>
        <v/>
      </c>
      <c r="D91" s="390" t="str">
        <f>IF(ISNUMBER('Prueba Normalidad D''Agostino'!D85),'Prueba Normalidad D''Agostino'!D85,"")</f>
        <v/>
      </c>
      <c r="E91" s="121" t="str">
        <f t="shared" si="9"/>
        <v/>
      </c>
      <c r="F91" t="str">
        <f t="shared" si="13"/>
        <v/>
      </c>
      <c r="G91" t="str">
        <f t="shared" si="10"/>
        <v/>
      </c>
      <c r="H91" t="str">
        <f t="shared" si="11"/>
        <v/>
      </c>
      <c r="AD91" s="341"/>
      <c r="AE91" s="342"/>
      <c r="AF91" s="341"/>
      <c r="AG91" s="342"/>
      <c r="AH91" s="341"/>
      <c r="AI91" s="342"/>
      <c r="AJ91" s="341"/>
      <c r="AK91" s="342"/>
      <c r="AL91" s="341"/>
      <c r="AM91" s="342"/>
    </row>
    <row r="92" spans="1:39" ht="12.75" customHeight="1">
      <c r="A92" s="330">
        <v>80</v>
      </c>
      <c r="C92" t="str">
        <f t="shared" si="12"/>
        <v/>
      </c>
      <c r="D92" s="390" t="str">
        <f>IF(ISNUMBER('Prueba Normalidad D''Agostino'!D86),'Prueba Normalidad D''Agostino'!D86,"")</f>
        <v/>
      </c>
      <c r="E92" s="121" t="str">
        <f t="shared" si="9"/>
        <v/>
      </c>
      <c r="F92" t="str">
        <f t="shared" si="13"/>
        <v/>
      </c>
      <c r="G92" t="str">
        <f t="shared" si="10"/>
        <v/>
      </c>
      <c r="H92" t="str">
        <f t="shared" si="11"/>
        <v/>
      </c>
      <c r="AD92" s="341"/>
      <c r="AE92" s="342"/>
      <c r="AF92" s="341"/>
      <c r="AG92" s="342"/>
      <c r="AH92" s="341"/>
      <c r="AI92" s="342"/>
      <c r="AJ92" s="341"/>
      <c r="AK92" s="342"/>
      <c r="AL92" s="341"/>
      <c r="AM92" s="342"/>
    </row>
    <row r="93" spans="1:39" ht="12.75" customHeight="1">
      <c r="A93" s="330">
        <v>81</v>
      </c>
      <c r="C93" t="str">
        <f t="shared" si="12"/>
        <v/>
      </c>
      <c r="D93" s="390" t="str">
        <f>IF(ISNUMBER('Prueba Normalidad D''Agostino'!D87),'Prueba Normalidad D''Agostino'!D87,"")</f>
        <v/>
      </c>
      <c r="E93" s="121" t="str">
        <f t="shared" si="9"/>
        <v/>
      </c>
      <c r="F93" t="str">
        <f t="shared" si="13"/>
        <v/>
      </c>
      <c r="G93" t="str">
        <f t="shared" si="10"/>
        <v/>
      </c>
      <c r="H93" t="str">
        <f t="shared" si="11"/>
        <v/>
      </c>
      <c r="AD93" s="341"/>
      <c r="AE93" s="342"/>
      <c r="AF93" s="341"/>
      <c r="AG93" s="342"/>
      <c r="AH93" s="341"/>
      <c r="AI93" s="342"/>
      <c r="AJ93" s="341"/>
      <c r="AK93" s="342"/>
      <c r="AL93" s="341"/>
      <c r="AM93" s="342"/>
    </row>
    <row r="94" spans="1:39" ht="12.75" customHeight="1">
      <c r="A94" s="330">
        <v>82</v>
      </c>
      <c r="C94" t="str">
        <f t="shared" si="12"/>
        <v/>
      </c>
      <c r="D94" s="390" t="str">
        <f>IF(ISNUMBER('Prueba Normalidad D''Agostino'!D88),'Prueba Normalidad D''Agostino'!D88,"")</f>
        <v/>
      </c>
      <c r="E94" s="121" t="str">
        <f t="shared" si="9"/>
        <v/>
      </c>
      <c r="F94" t="str">
        <f t="shared" si="13"/>
        <v/>
      </c>
      <c r="G94" t="str">
        <f t="shared" si="10"/>
        <v/>
      </c>
      <c r="H94" t="str">
        <f t="shared" si="11"/>
        <v/>
      </c>
      <c r="AD94" s="341"/>
      <c r="AE94" s="342"/>
      <c r="AF94" s="341"/>
      <c r="AG94" s="342"/>
      <c r="AH94" s="341"/>
      <c r="AI94" s="342"/>
      <c r="AJ94" s="341"/>
      <c r="AK94" s="342"/>
      <c r="AL94" s="341"/>
      <c r="AM94" s="342"/>
    </row>
    <row r="95" spans="1:39" ht="12.75" customHeight="1">
      <c r="A95" s="330">
        <v>83</v>
      </c>
      <c r="C95" t="str">
        <f t="shared" si="12"/>
        <v/>
      </c>
      <c r="D95" s="390" t="str">
        <f>IF(ISNUMBER('Prueba Normalidad D''Agostino'!D89),'Prueba Normalidad D''Agostino'!D89,"")</f>
        <v/>
      </c>
      <c r="E95" s="121" t="str">
        <f t="shared" si="9"/>
        <v/>
      </c>
      <c r="F95" t="str">
        <f t="shared" si="13"/>
        <v/>
      </c>
      <c r="G95" t="str">
        <f t="shared" si="10"/>
        <v/>
      </c>
      <c r="H95" t="str">
        <f t="shared" si="11"/>
        <v/>
      </c>
      <c r="AD95" s="341"/>
      <c r="AE95" s="342"/>
      <c r="AF95" s="341"/>
      <c r="AG95" s="342"/>
      <c r="AH95" s="341"/>
      <c r="AI95" s="342"/>
      <c r="AJ95" s="341"/>
      <c r="AK95" s="342"/>
      <c r="AL95" s="341"/>
      <c r="AM95" s="342"/>
    </row>
    <row r="96" spans="1:39" ht="12.75" customHeight="1">
      <c r="A96" s="330">
        <v>84</v>
      </c>
      <c r="C96" t="str">
        <f t="shared" si="12"/>
        <v/>
      </c>
      <c r="D96" s="390" t="str">
        <f>IF(ISNUMBER('Prueba Normalidad D''Agostino'!D90),'Prueba Normalidad D''Agostino'!D90,"")</f>
        <v/>
      </c>
      <c r="E96" s="121" t="str">
        <f t="shared" si="9"/>
        <v/>
      </c>
      <c r="F96" t="str">
        <f t="shared" si="13"/>
        <v/>
      </c>
      <c r="G96" t="str">
        <f t="shared" si="10"/>
        <v/>
      </c>
      <c r="H96" t="str">
        <f t="shared" si="11"/>
        <v/>
      </c>
      <c r="AD96" s="341"/>
      <c r="AE96" s="342"/>
      <c r="AF96" s="341"/>
      <c r="AG96" s="342"/>
      <c r="AH96" s="341"/>
      <c r="AI96" s="342"/>
      <c r="AJ96" s="341"/>
      <c r="AK96" s="342"/>
      <c r="AL96" s="341"/>
      <c r="AM96" s="342"/>
    </row>
    <row r="97" spans="1:39" ht="12.75" customHeight="1">
      <c r="A97" s="330">
        <v>85</v>
      </c>
      <c r="C97" t="str">
        <f t="shared" si="12"/>
        <v/>
      </c>
      <c r="D97" s="390" t="str">
        <f>IF(ISNUMBER('Prueba Normalidad D''Agostino'!D91),'Prueba Normalidad D''Agostino'!D91,"")</f>
        <v/>
      </c>
      <c r="E97" s="121" t="str">
        <f t="shared" si="9"/>
        <v/>
      </c>
      <c r="F97" t="str">
        <f t="shared" si="13"/>
        <v/>
      </c>
      <c r="G97" t="str">
        <f t="shared" si="10"/>
        <v/>
      </c>
      <c r="H97" t="str">
        <f t="shared" si="11"/>
        <v/>
      </c>
      <c r="AD97" s="341"/>
      <c r="AE97" s="342"/>
      <c r="AF97" s="341"/>
      <c r="AG97" s="342"/>
      <c r="AH97" s="341"/>
      <c r="AI97" s="342"/>
      <c r="AJ97" s="341"/>
      <c r="AK97" s="342"/>
      <c r="AL97" s="341"/>
      <c r="AM97" s="342"/>
    </row>
    <row r="98" spans="1:39" ht="12.75" customHeight="1">
      <c r="A98" s="330">
        <v>86</v>
      </c>
      <c r="C98" t="str">
        <f t="shared" si="12"/>
        <v/>
      </c>
      <c r="D98" s="390" t="str">
        <f>IF(ISNUMBER('Prueba Normalidad D''Agostino'!D92),'Prueba Normalidad D''Agostino'!D92,"")</f>
        <v/>
      </c>
      <c r="E98" s="121" t="str">
        <f t="shared" si="9"/>
        <v/>
      </c>
      <c r="F98" t="str">
        <f t="shared" si="13"/>
        <v/>
      </c>
      <c r="G98" t="str">
        <f t="shared" si="10"/>
        <v/>
      </c>
      <c r="H98" t="str">
        <f t="shared" si="11"/>
        <v/>
      </c>
      <c r="AD98" s="341"/>
      <c r="AE98" s="342"/>
      <c r="AF98" s="341"/>
      <c r="AG98" s="342"/>
      <c r="AH98" s="341"/>
      <c r="AI98" s="342"/>
      <c r="AJ98" s="341"/>
      <c r="AK98" s="342"/>
      <c r="AL98" s="341"/>
      <c r="AM98" s="342"/>
    </row>
    <row r="99" spans="1:39" ht="12.75" customHeight="1">
      <c r="A99" s="330">
        <v>87</v>
      </c>
      <c r="C99" t="str">
        <f t="shared" si="12"/>
        <v/>
      </c>
      <c r="D99" s="390" t="str">
        <f>IF(ISNUMBER('Prueba Normalidad D''Agostino'!D93),'Prueba Normalidad D''Agostino'!D93,"")</f>
        <v/>
      </c>
      <c r="E99" s="121" t="str">
        <f t="shared" si="9"/>
        <v/>
      </c>
      <c r="F99" t="str">
        <f t="shared" si="13"/>
        <v/>
      </c>
      <c r="G99" t="str">
        <f t="shared" si="10"/>
        <v/>
      </c>
      <c r="H99" t="str">
        <f t="shared" si="11"/>
        <v/>
      </c>
      <c r="AD99" s="341"/>
      <c r="AE99" s="342"/>
      <c r="AF99" s="341"/>
      <c r="AG99" s="342"/>
      <c r="AH99" s="341"/>
      <c r="AI99" s="342"/>
      <c r="AJ99" s="341"/>
      <c r="AK99" s="342"/>
      <c r="AL99" s="341"/>
      <c r="AM99" s="342"/>
    </row>
    <row r="100" spans="1:39" ht="12.75" customHeight="1">
      <c r="A100" s="330">
        <v>88</v>
      </c>
      <c r="C100" t="str">
        <f t="shared" si="12"/>
        <v/>
      </c>
      <c r="D100" s="390" t="str">
        <f>IF(ISNUMBER('Prueba Normalidad D''Agostino'!D94),'Prueba Normalidad D''Agostino'!D94,"")</f>
        <v/>
      </c>
      <c r="E100" s="121" t="str">
        <f t="shared" si="9"/>
        <v/>
      </c>
      <c r="F100" t="str">
        <f t="shared" si="13"/>
        <v/>
      </c>
      <c r="G100" t="str">
        <f t="shared" si="10"/>
        <v/>
      </c>
      <c r="H100" t="str">
        <f t="shared" si="11"/>
        <v/>
      </c>
      <c r="AD100" s="341"/>
      <c r="AE100" s="342"/>
      <c r="AF100" s="341"/>
      <c r="AG100" s="342"/>
      <c r="AH100" s="341"/>
      <c r="AI100" s="342"/>
      <c r="AJ100" s="341"/>
      <c r="AK100" s="342"/>
      <c r="AL100" s="341"/>
      <c r="AM100" s="342"/>
    </row>
    <row r="101" spans="1:39" ht="12.75" customHeight="1">
      <c r="A101" s="330">
        <v>89</v>
      </c>
      <c r="C101" t="str">
        <f t="shared" si="12"/>
        <v/>
      </c>
      <c r="D101" s="390" t="str">
        <f>IF(ISNUMBER('Prueba Normalidad D''Agostino'!D95),'Prueba Normalidad D''Agostino'!D95,"")</f>
        <v/>
      </c>
      <c r="E101" s="121" t="str">
        <f t="shared" si="9"/>
        <v/>
      </c>
      <c r="F101" t="str">
        <f t="shared" si="13"/>
        <v/>
      </c>
      <c r="G101" t="str">
        <f t="shared" si="10"/>
        <v/>
      </c>
      <c r="H101" t="str">
        <f t="shared" si="11"/>
        <v/>
      </c>
      <c r="AD101" s="341"/>
      <c r="AE101" s="342"/>
      <c r="AF101" s="341"/>
      <c r="AG101" s="342"/>
      <c r="AH101" s="341"/>
      <c r="AI101" s="342"/>
      <c r="AJ101" s="341"/>
      <c r="AK101" s="342"/>
      <c r="AL101" s="341"/>
      <c r="AM101" s="342"/>
    </row>
    <row r="102" spans="1:39" ht="12.75" customHeight="1">
      <c r="A102" s="330">
        <v>90</v>
      </c>
      <c r="C102" t="str">
        <f t="shared" si="12"/>
        <v/>
      </c>
      <c r="D102" s="390" t="str">
        <f>IF(ISNUMBER('Prueba Normalidad D''Agostino'!D96),'Prueba Normalidad D''Agostino'!D96,"")</f>
        <v/>
      </c>
      <c r="E102" s="121" t="str">
        <f t="shared" si="9"/>
        <v/>
      </c>
      <c r="F102" t="str">
        <f t="shared" si="13"/>
        <v/>
      </c>
      <c r="G102" t="str">
        <f t="shared" si="10"/>
        <v/>
      </c>
      <c r="H102" t="str">
        <f t="shared" si="11"/>
        <v/>
      </c>
      <c r="AD102" s="341"/>
      <c r="AE102" s="342"/>
      <c r="AF102" s="341"/>
      <c r="AG102" s="342"/>
      <c r="AH102" s="341"/>
      <c r="AI102" s="342"/>
      <c r="AJ102" s="341"/>
      <c r="AK102" s="342"/>
      <c r="AL102" s="341"/>
      <c r="AM102" s="342"/>
    </row>
    <row r="103" spans="1:39" ht="12.75" customHeight="1">
      <c r="A103" s="330">
        <v>91</v>
      </c>
      <c r="C103" t="str">
        <f t="shared" si="12"/>
        <v/>
      </c>
      <c r="D103" s="390" t="str">
        <f>IF(ISNUMBER('Prueba Normalidad D''Agostino'!D97),'Prueba Normalidad D''Agostino'!D97,"")</f>
        <v/>
      </c>
      <c r="E103" s="121" t="str">
        <f t="shared" si="9"/>
        <v/>
      </c>
      <c r="F103" t="str">
        <f t="shared" si="13"/>
        <v/>
      </c>
      <c r="G103" t="str">
        <f t="shared" si="10"/>
        <v/>
      </c>
      <c r="H103" t="str">
        <f t="shared" si="11"/>
        <v/>
      </c>
      <c r="AD103" s="341"/>
      <c r="AE103" s="342"/>
      <c r="AF103" s="341"/>
      <c r="AG103" s="342"/>
      <c r="AH103" s="341"/>
      <c r="AI103" s="342"/>
      <c r="AJ103" s="341"/>
      <c r="AK103" s="342"/>
      <c r="AL103" s="341"/>
      <c r="AM103" s="342"/>
    </row>
    <row r="104" spans="1:39" ht="12.75" customHeight="1">
      <c r="A104" s="330">
        <v>92</v>
      </c>
      <c r="C104" t="str">
        <f t="shared" si="12"/>
        <v/>
      </c>
      <c r="D104" s="390" t="str">
        <f>IF(ISNUMBER('Prueba Normalidad D''Agostino'!D98),'Prueba Normalidad D''Agostino'!D98,"")</f>
        <v/>
      </c>
      <c r="E104" s="121" t="str">
        <f t="shared" si="9"/>
        <v/>
      </c>
      <c r="F104" t="str">
        <f t="shared" si="13"/>
        <v/>
      </c>
      <c r="G104" t="str">
        <f t="shared" si="10"/>
        <v/>
      </c>
      <c r="H104" t="str">
        <f t="shared" si="11"/>
        <v/>
      </c>
      <c r="AD104" s="341"/>
      <c r="AE104" s="342"/>
      <c r="AF104" s="341"/>
      <c r="AG104" s="342"/>
      <c r="AH104" s="341"/>
      <c r="AI104" s="342"/>
      <c r="AJ104" s="341"/>
      <c r="AK104" s="342"/>
      <c r="AL104" s="341"/>
      <c r="AM104" s="342"/>
    </row>
    <row r="105" spans="1:39" ht="12.75" customHeight="1">
      <c r="A105" s="330">
        <v>93</v>
      </c>
      <c r="C105" t="str">
        <f t="shared" si="12"/>
        <v/>
      </c>
      <c r="D105" s="390" t="str">
        <f>IF(ISNUMBER('Prueba Normalidad D''Agostino'!D99),'Prueba Normalidad D''Agostino'!D99,"")</f>
        <v/>
      </c>
      <c r="E105" s="121" t="str">
        <f t="shared" si="9"/>
        <v/>
      </c>
      <c r="F105" t="str">
        <f t="shared" si="13"/>
        <v/>
      </c>
      <c r="G105" t="str">
        <f t="shared" si="10"/>
        <v/>
      </c>
      <c r="H105" t="str">
        <f t="shared" si="11"/>
        <v/>
      </c>
      <c r="AD105" s="341"/>
      <c r="AE105" s="342"/>
      <c r="AF105" s="341"/>
      <c r="AG105" s="342"/>
      <c r="AH105" s="341"/>
      <c r="AI105" s="342"/>
      <c r="AJ105" s="341"/>
      <c r="AK105" s="342"/>
      <c r="AL105" s="341"/>
      <c r="AM105" s="342"/>
    </row>
    <row r="106" spans="1:39" ht="12.75" customHeight="1">
      <c r="A106" s="330">
        <v>94</v>
      </c>
      <c r="C106" t="str">
        <f t="shared" si="12"/>
        <v/>
      </c>
      <c r="D106" s="390" t="str">
        <f>IF(ISNUMBER('Prueba Normalidad D''Agostino'!D100),'Prueba Normalidad D''Agostino'!D100,"")</f>
        <v/>
      </c>
      <c r="E106" s="121" t="str">
        <f t="shared" si="9"/>
        <v/>
      </c>
      <c r="F106" t="str">
        <f t="shared" si="13"/>
        <v/>
      </c>
      <c r="G106" t="str">
        <f t="shared" si="10"/>
        <v/>
      </c>
      <c r="H106" t="str">
        <f t="shared" si="11"/>
        <v/>
      </c>
      <c r="AD106" s="341"/>
      <c r="AE106" s="342"/>
      <c r="AF106" s="341"/>
      <c r="AG106" s="342"/>
      <c r="AH106" s="341"/>
      <c r="AI106" s="342"/>
      <c r="AJ106" s="341"/>
      <c r="AK106" s="342"/>
      <c r="AL106" s="341"/>
      <c r="AM106" s="342"/>
    </row>
    <row r="107" spans="1:39" ht="12.75" customHeight="1">
      <c r="A107" s="330">
        <v>95</v>
      </c>
      <c r="C107" t="str">
        <f t="shared" si="12"/>
        <v/>
      </c>
      <c r="D107" s="390" t="str">
        <f>IF(ISNUMBER('Prueba Normalidad D''Agostino'!D101),'Prueba Normalidad D''Agostino'!D101,"")</f>
        <v/>
      </c>
      <c r="E107" s="121" t="str">
        <f t="shared" si="9"/>
        <v/>
      </c>
      <c r="F107" t="str">
        <f t="shared" si="13"/>
        <v/>
      </c>
      <c r="G107" t="str">
        <f t="shared" si="10"/>
        <v/>
      </c>
      <c r="H107" t="str">
        <f t="shared" si="11"/>
        <v/>
      </c>
      <c r="AD107" s="341"/>
      <c r="AE107" s="342"/>
      <c r="AF107" s="341"/>
      <c r="AG107" s="342"/>
      <c r="AH107" s="341"/>
      <c r="AI107" s="342"/>
      <c r="AJ107" s="341"/>
      <c r="AK107" s="342"/>
      <c r="AL107" s="341"/>
      <c r="AM107" s="342"/>
    </row>
    <row r="108" spans="1:39" ht="12.75" customHeight="1">
      <c r="A108" s="330">
        <v>96</v>
      </c>
      <c r="C108" t="str">
        <f t="shared" si="12"/>
        <v/>
      </c>
      <c r="D108" s="390" t="str">
        <f>IF(ISNUMBER('Prueba Normalidad D''Agostino'!D102),'Prueba Normalidad D''Agostino'!D102,"")</f>
        <v/>
      </c>
      <c r="E108" s="121" t="str">
        <f t="shared" si="9"/>
        <v/>
      </c>
      <c r="F108" t="str">
        <f t="shared" si="13"/>
        <v/>
      </c>
      <c r="G108" t="str">
        <f t="shared" si="10"/>
        <v/>
      </c>
      <c r="H108" t="str">
        <f t="shared" si="11"/>
        <v/>
      </c>
      <c r="AD108" s="341"/>
      <c r="AE108" s="342"/>
      <c r="AF108" s="341"/>
      <c r="AG108" s="342"/>
      <c r="AH108" s="341"/>
      <c r="AI108" s="342"/>
      <c r="AJ108" s="341"/>
      <c r="AK108" s="342"/>
      <c r="AL108" s="341"/>
      <c r="AM108" s="342"/>
    </row>
    <row r="109" spans="1:39" ht="12.75" customHeight="1">
      <c r="A109" s="330">
        <v>97</v>
      </c>
      <c r="C109" t="str">
        <f t="shared" si="12"/>
        <v/>
      </c>
      <c r="D109" s="390" t="str">
        <f>IF(ISNUMBER('Prueba Normalidad D''Agostino'!D103),'Prueba Normalidad D''Agostino'!D103,"")</f>
        <v/>
      </c>
      <c r="E109" s="121" t="str">
        <f t="shared" ref="E109:E140" si="14">IF(ISNUMBER(D109),SMALL($D$13:$D$162,F109),"")</f>
        <v/>
      </c>
      <c r="F109" t="str">
        <f t="shared" si="13"/>
        <v/>
      </c>
      <c r="G109" t="str">
        <f t="shared" si="10"/>
        <v/>
      </c>
      <c r="H109" t="str">
        <f t="shared" si="11"/>
        <v/>
      </c>
      <c r="AD109" s="341"/>
      <c r="AE109" s="342"/>
      <c r="AF109" s="341"/>
      <c r="AG109" s="342"/>
      <c r="AH109" s="341"/>
      <c r="AI109" s="342"/>
      <c r="AJ109" s="341"/>
      <c r="AK109" s="342"/>
      <c r="AL109" s="341"/>
      <c r="AM109" s="342"/>
    </row>
    <row r="110" spans="1:39" ht="12.75" customHeight="1">
      <c r="A110" s="330">
        <v>98</v>
      </c>
      <c r="C110" t="str">
        <f t="shared" si="12"/>
        <v/>
      </c>
      <c r="D110" s="390" t="str">
        <f>IF(ISNUMBER('Prueba Normalidad D''Agostino'!D104),'Prueba Normalidad D''Agostino'!D104,"")</f>
        <v/>
      </c>
      <c r="E110" s="121" t="str">
        <f t="shared" si="14"/>
        <v/>
      </c>
      <c r="F110" t="str">
        <f t="shared" si="13"/>
        <v/>
      </c>
      <c r="G110" t="str">
        <f t="shared" si="10"/>
        <v/>
      </c>
      <c r="H110" t="str">
        <f t="shared" si="11"/>
        <v/>
      </c>
      <c r="AD110" s="341"/>
      <c r="AE110" s="342"/>
      <c r="AF110" s="341"/>
      <c r="AG110" s="342"/>
      <c r="AH110" s="341"/>
      <c r="AI110" s="342"/>
      <c r="AJ110" s="341"/>
      <c r="AK110" s="342"/>
      <c r="AL110" s="341"/>
      <c r="AM110" s="342"/>
    </row>
    <row r="111" spans="1:39" ht="12.75" customHeight="1">
      <c r="A111" s="330">
        <v>99</v>
      </c>
      <c r="C111" t="str">
        <f t="shared" si="12"/>
        <v/>
      </c>
      <c r="D111" s="390" t="str">
        <f>IF(ISNUMBER('Prueba Normalidad D''Agostino'!D105),'Prueba Normalidad D''Agostino'!D105,"")</f>
        <v/>
      </c>
      <c r="E111" s="121" t="str">
        <f t="shared" si="14"/>
        <v/>
      </c>
      <c r="F111" t="str">
        <f t="shared" si="13"/>
        <v/>
      </c>
      <c r="G111" t="str">
        <f t="shared" si="10"/>
        <v/>
      </c>
      <c r="H111" t="str">
        <f t="shared" si="11"/>
        <v/>
      </c>
      <c r="AD111" s="341"/>
      <c r="AE111" s="342"/>
      <c r="AF111" s="341"/>
      <c r="AG111" s="342"/>
      <c r="AH111" s="341"/>
      <c r="AI111" s="342"/>
      <c r="AJ111" s="341"/>
      <c r="AK111" s="342"/>
      <c r="AL111" s="341"/>
      <c r="AM111" s="342"/>
    </row>
    <row r="112" spans="1:39" ht="12.75" customHeight="1">
      <c r="A112" s="330">
        <v>100</v>
      </c>
      <c r="C112" t="str">
        <f t="shared" si="12"/>
        <v/>
      </c>
      <c r="D112" s="390" t="str">
        <f>IF(ISNUMBER('Prueba Normalidad D''Agostino'!D106),'Prueba Normalidad D''Agostino'!D106,"")</f>
        <v/>
      </c>
      <c r="E112" s="121" t="str">
        <f t="shared" si="14"/>
        <v/>
      </c>
      <c r="F112" t="str">
        <f t="shared" si="13"/>
        <v/>
      </c>
      <c r="G112" t="str">
        <f t="shared" si="10"/>
        <v/>
      </c>
      <c r="H112" t="str">
        <f t="shared" si="11"/>
        <v/>
      </c>
      <c r="AD112" s="341"/>
      <c r="AE112" s="342"/>
      <c r="AF112" s="341"/>
      <c r="AG112" s="342"/>
      <c r="AH112" s="341"/>
      <c r="AI112" s="342"/>
      <c r="AJ112" s="341"/>
      <c r="AK112" s="342"/>
      <c r="AL112" s="341"/>
      <c r="AM112" s="342"/>
    </row>
    <row r="113" spans="1:39" ht="12.75" customHeight="1">
      <c r="A113" s="330">
        <v>101</v>
      </c>
      <c r="C113" t="str">
        <f t="shared" si="12"/>
        <v/>
      </c>
      <c r="D113" s="390" t="str">
        <f>IF(ISNUMBER('Prueba Normalidad D''Agostino'!D107),'Prueba Normalidad D''Agostino'!D107,"")</f>
        <v/>
      </c>
      <c r="E113" s="121" t="str">
        <f t="shared" si="14"/>
        <v/>
      </c>
      <c r="F113" t="str">
        <f t="shared" si="13"/>
        <v/>
      </c>
      <c r="G113" t="str">
        <f t="shared" si="10"/>
        <v/>
      </c>
      <c r="H113" t="str">
        <f t="shared" si="11"/>
        <v/>
      </c>
      <c r="AD113" s="341"/>
      <c r="AE113" s="342"/>
      <c r="AF113" s="341"/>
      <c r="AG113" s="342"/>
      <c r="AH113" s="341"/>
      <c r="AI113" s="342"/>
      <c r="AJ113" s="341"/>
      <c r="AK113" s="342"/>
      <c r="AL113" s="341"/>
      <c r="AM113" s="342"/>
    </row>
    <row r="114" spans="1:39" ht="12.75" customHeight="1">
      <c r="A114" s="330">
        <v>102</v>
      </c>
      <c r="C114" t="str">
        <f t="shared" si="12"/>
        <v/>
      </c>
      <c r="D114" s="390" t="str">
        <f>IF(ISNUMBER('Prueba Normalidad D''Agostino'!D108),'Prueba Normalidad D''Agostino'!D108,"")</f>
        <v/>
      </c>
      <c r="E114" s="121" t="str">
        <f t="shared" si="14"/>
        <v/>
      </c>
      <c r="F114" t="str">
        <f t="shared" si="13"/>
        <v/>
      </c>
      <c r="G114" t="str">
        <f t="shared" si="10"/>
        <v/>
      </c>
      <c r="H114" t="str">
        <f t="shared" si="11"/>
        <v/>
      </c>
      <c r="AD114" s="341"/>
      <c r="AE114" s="342"/>
      <c r="AF114" s="341"/>
      <c r="AG114" s="342"/>
      <c r="AH114" s="341"/>
      <c r="AI114" s="342"/>
      <c r="AJ114" s="341"/>
      <c r="AK114" s="342"/>
      <c r="AL114" s="341"/>
      <c r="AM114" s="342"/>
    </row>
    <row r="115" spans="1:39" ht="12.75" customHeight="1">
      <c r="A115" s="330">
        <v>103</v>
      </c>
      <c r="C115" t="str">
        <f t="shared" si="12"/>
        <v/>
      </c>
      <c r="D115" s="390" t="str">
        <f>IF(ISNUMBER('Prueba Normalidad D''Agostino'!D109),'Prueba Normalidad D''Agostino'!D109,"")</f>
        <v/>
      </c>
      <c r="E115" s="121" t="str">
        <f t="shared" si="14"/>
        <v/>
      </c>
      <c r="F115" t="str">
        <f t="shared" si="13"/>
        <v/>
      </c>
      <c r="G115" t="str">
        <f t="shared" si="10"/>
        <v/>
      </c>
      <c r="H115" t="str">
        <f t="shared" si="11"/>
        <v/>
      </c>
      <c r="AD115" s="341"/>
      <c r="AE115" s="342"/>
      <c r="AF115" s="341"/>
      <c r="AG115" s="342"/>
      <c r="AH115" s="341"/>
      <c r="AI115" s="342"/>
      <c r="AJ115" s="341"/>
      <c r="AK115" s="342"/>
      <c r="AL115" s="341"/>
      <c r="AM115" s="342"/>
    </row>
    <row r="116" spans="1:39" ht="12.75" customHeight="1">
      <c r="A116" s="330">
        <v>104</v>
      </c>
      <c r="C116" t="str">
        <f t="shared" si="12"/>
        <v/>
      </c>
      <c r="D116" s="390" t="str">
        <f>IF(ISNUMBER('Prueba Normalidad D''Agostino'!D110),'Prueba Normalidad D''Agostino'!D110,"")</f>
        <v/>
      </c>
      <c r="E116" s="121" t="str">
        <f t="shared" si="14"/>
        <v/>
      </c>
      <c r="F116" t="str">
        <f t="shared" si="13"/>
        <v/>
      </c>
      <c r="G116" t="str">
        <f t="shared" si="10"/>
        <v/>
      </c>
      <c r="H116" t="str">
        <f t="shared" si="11"/>
        <v/>
      </c>
      <c r="AD116" s="341"/>
      <c r="AE116" s="342"/>
      <c r="AF116" s="341"/>
      <c r="AG116" s="342"/>
      <c r="AH116" s="341"/>
      <c r="AI116" s="342"/>
      <c r="AJ116" s="341"/>
      <c r="AK116" s="342"/>
      <c r="AL116" s="341"/>
      <c r="AM116" s="342"/>
    </row>
    <row r="117" spans="1:39" ht="12.75" customHeight="1">
      <c r="A117" s="330">
        <v>105</v>
      </c>
      <c r="C117" t="str">
        <f t="shared" si="12"/>
        <v/>
      </c>
      <c r="D117" s="390" t="str">
        <f>IF(ISNUMBER('Prueba Normalidad D''Agostino'!D111),'Prueba Normalidad D''Agostino'!D111,"")</f>
        <v/>
      </c>
      <c r="E117" s="121" t="str">
        <f t="shared" si="14"/>
        <v/>
      </c>
      <c r="F117" t="str">
        <f t="shared" si="13"/>
        <v/>
      </c>
      <c r="G117" t="str">
        <f t="shared" si="10"/>
        <v/>
      </c>
      <c r="H117" t="str">
        <f t="shared" si="11"/>
        <v/>
      </c>
      <c r="AD117" s="341"/>
      <c r="AE117" s="342"/>
      <c r="AF117" s="341"/>
      <c r="AG117" s="342"/>
      <c r="AH117" s="341"/>
      <c r="AI117" s="342"/>
      <c r="AJ117" s="341"/>
      <c r="AK117" s="342"/>
      <c r="AL117" s="341"/>
      <c r="AM117" s="342"/>
    </row>
    <row r="118" spans="1:39" ht="12.75" customHeight="1">
      <c r="A118" s="330">
        <v>106</v>
      </c>
      <c r="C118" t="str">
        <f t="shared" si="12"/>
        <v/>
      </c>
      <c r="D118" s="390" t="str">
        <f>IF(ISNUMBER('Prueba Normalidad D''Agostino'!D112),'Prueba Normalidad D''Agostino'!D112,"")</f>
        <v/>
      </c>
      <c r="E118" s="121" t="str">
        <f t="shared" si="14"/>
        <v/>
      </c>
      <c r="F118" t="str">
        <f t="shared" si="13"/>
        <v/>
      </c>
      <c r="G118" t="str">
        <f t="shared" si="10"/>
        <v/>
      </c>
      <c r="H118" t="str">
        <f t="shared" si="11"/>
        <v/>
      </c>
      <c r="AD118" s="341"/>
      <c r="AE118" s="342"/>
      <c r="AF118" s="341"/>
      <c r="AG118" s="342"/>
      <c r="AH118" s="341"/>
      <c r="AI118" s="342"/>
      <c r="AJ118" s="341"/>
      <c r="AK118" s="342"/>
      <c r="AL118" s="341"/>
      <c r="AM118" s="342"/>
    </row>
    <row r="119" spans="1:39" ht="12.75" customHeight="1">
      <c r="A119" s="330">
        <v>107</v>
      </c>
      <c r="C119" t="str">
        <f t="shared" si="12"/>
        <v/>
      </c>
      <c r="D119" s="390" t="str">
        <f>IF(ISNUMBER('Prueba Normalidad D''Agostino'!D113),'Prueba Normalidad D''Agostino'!D113,"")</f>
        <v/>
      </c>
      <c r="E119" s="121" t="str">
        <f t="shared" si="14"/>
        <v/>
      </c>
      <c r="F119" t="str">
        <f t="shared" si="13"/>
        <v/>
      </c>
      <c r="G119" t="str">
        <f t="shared" si="10"/>
        <v/>
      </c>
      <c r="H119" t="str">
        <f t="shared" si="11"/>
        <v/>
      </c>
      <c r="AD119" s="341"/>
      <c r="AE119" s="342"/>
      <c r="AF119" s="341"/>
      <c r="AG119" s="342"/>
      <c r="AH119" s="341"/>
      <c r="AI119" s="342"/>
      <c r="AJ119" s="341"/>
      <c r="AK119" s="342"/>
      <c r="AL119" s="341"/>
      <c r="AM119" s="342"/>
    </row>
    <row r="120" spans="1:39" ht="12.75" customHeight="1">
      <c r="A120" s="330">
        <v>108</v>
      </c>
      <c r="C120" t="str">
        <f t="shared" si="12"/>
        <v/>
      </c>
      <c r="D120" s="390" t="str">
        <f>IF(ISNUMBER('Prueba Normalidad D''Agostino'!D114),'Prueba Normalidad D''Agostino'!D114,"")</f>
        <v/>
      </c>
      <c r="E120" s="121" t="str">
        <f t="shared" si="14"/>
        <v/>
      </c>
      <c r="F120" t="str">
        <f t="shared" si="13"/>
        <v/>
      </c>
      <c r="G120" t="str">
        <f t="shared" si="10"/>
        <v/>
      </c>
      <c r="H120" t="str">
        <f t="shared" si="11"/>
        <v/>
      </c>
      <c r="AD120" s="341"/>
      <c r="AE120" s="342"/>
      <c r="AF120" s="341"/>
      <c r="AG120" s="342"/>
      <c r="AH120" s="341"/>
      <c r="AI120" s="342"/>
      <c r="AJ120" s="341"/>
      <c r="AK120" s="342"/>
      <c r="AL120" s="341"/>
      <c r="AM120" s="342"/>
    </row>
    <row r="121" spans="1:39" ht="12.75" customHeight="1">
      <c r="A121" s="330">
        <v>109</v>
      </c>
      <c r="C121" t="str">
        <f t="shared" si="12"/>
        <v/>
      </c>
      <c r="D121" s="390" t="str">
        <f>IF(ISNUMBER('Prueba Normalidad D''Agostino'!D115),'Prueba Normalidad D''Agostino'!D115,"")</f>
        <v/>
      </c>
      <c r="E121" s="121" t="str">
        <f t="shared" si="14"/>
        <v/>
      </c>
      <c r="F121" t="str">
        <f t="shared" si="13"/>
        <v/>
      </c>
      <c r="G121" t="str">
        <f t="shared" si="10"/>
        <v/>
      </c>
      <c r="H121" t="str">
        <f t="shared" si="11"/>
        <v/>
      </c>
      <c r="AD121" s="341"/>
      <c r="AE121" s="342"/>
      <c r="AF121" s="341"/>
      <c r="AG121" s="342"/>
      <c r="AH121" s="341"/>
      <c r="AI121" s="342"/>
      <c r="AJ121" s="341"/>
      <c r="AK121" s="342"/>
      <c r="AL121" s="341"/>
      <c r="AM121" s="342"/>
    </row>
    <row r="122" spans="1:39" ht="12.75" customHeight="1">
      <c r="A122" s="330">
        <v>110</v>
      </c>
      <c r="C122" t="str">
        <f t="shared" si="12"/>
        <v/>
      </c>
      <c r="D122" s="390" t="str">
        <f>IF(ISNUMBER('Prueba Normalidad D''Agostino'!D116),'Prueba Normalidad D''Agostino'!D116,"")</f>
        <v/>
      </c>
      <c r="E122" s="121" t="str">
        <f t="shared" si="14"/>
        <v/>
      </c>
      <c r="F122" t="str">
        <f t="shared" si="13"/>
        <v/>
      </c>
      <c r="G122" t="str">
        <f t="shared" si="10"/>
        <v/>
      </c>
      <c r="H122" t="str">
        <f t="shared" si="11"/>
        <v/>
      </c>
      <c r="AD122" s="341"/>
      <c r="AE122" s="342"/>
      <c r="AF122" s="341"/>
      <c r="AG122" s="342"/>
      <c r="AH122" s="341"/>
      <c r="AI122" s="342"/>
      <c r="AJ122" s="341"/>
      <c r="AK122" s="342"/>
      <c r="AL122" s="341"/>
      <c r="AM122" s="342"/>
    </row>
    <row r="123" spans="1:39" ht="12.75" customHeight="1">
      <c r="A123" s="330">
        <v>111</v>
      </c>
      <c r="C123" t="str">
        <f t="shared" si="12"/>
        <v/>
      </c>
      <c r="D123" s="390" t="str">
        <f>IF(ISNUMBER('Prueba Normalidad D''Agostino'!D117),'Prueba Normalidad D''Agostino'!D117,"")</f>
        <v/>
      </c>
      <c r="E123" s="121" t="str">
        <f t="shared" si="14"/>
        <v/>
      </c>
      <c r="F123" t="str">
        <f t="shared" si="13"/>
        <v/>
      </c>
      <c r="G123" t="str">
        <f t="shared" si="10"/>
        <v/>
      </c>
      <c r="H123" t="str">
        <f t="shared" si="11"/>
        <v/>
      </c>
      <c r="AD123" s="341"/>
      <c r="AE123" s="342"/>
      <c r="AF123" s="341"/>
      <c r="AG123" s="342"/>
      <c r="AH123" s="341"/>
      <c r="AI123" s="342"/>
      <c r="AJ123" s="341"/>
      <c r="AK123" s="342"/>
      <c r="AL123" s="341"/>
      <c r="AM123" s="342"/>
    </row>
    <row r="124" spans="1:39" ht="12.75" customHeight="1">
      <c r="A124" s="330">
        <v>112</v>
      </c>
      <c r="C124" t="str">
        <f t="shared" si="12"/>
        <v/>
      </c>
      <c r="D124" s="390" t="str">
        <f>IF(ISNUMBER('Prueba Normalidad D''Agostino'!D118),'Prueba Normalidad D''Agostino'!D118,"")</f>
        <v/>
      </c>
      <c r="E124" s="121" t="str">
        <f t="shared" si="14"/>
        <v/>
      </c>
      <c r="F124" t="str">
        <f t="shared" si="13"/>
        <v/>
      </c>
      <c r="G124" t="str">
        <f t="shared" si="10"/>
        <v/>
      </c>
      <c r="H124" t="str">
        <f t="shared" si="11"/>
        <v/>
      </c>
      <c r="AD124" s="341"/>
      <c r="AE124" s="342"/>
      <c r="AF124" s="341"/>
      <c r="AG124" s="342"/>
      <c r="AH124" s="341"/>
      <c r="AI124" s="342"/>
      <c r="AJ124" s="341"/>
      <c r="AK124" s="342"/>
      <c r="AL124" s="341"/>
      <c r="AM124" s="342"/>
    </row>
    <row r="125" spans="1:39" ht="12.75" customHeight="1">
      <c r="A125" s="330">
        <v>113</v>
      </c>
      <c r="C125" t="str">
        <f t="shared" si="12"/>
        <v/>
      </c>
      <c r="D125" s="390" t="str">
        <f>IF(ISNUMBER('Prueba Normalidad D''Agostino'!D119),'Prueba Normalidad D''Agostino'!D119,"")</f>
        <v/>
      </c>
      <c r="E125" s="121" t="str">
        <f t="shared" si="14"/>
        <v/>
      </c>
      <c r="F125" t="str">
        <f t="shared" si="13"/>
        <v/>
      </c>
      <c r="G125" t="str">
        <f t="shared" si="10"/>
        <v/>
      </c>
      <c r="H125" t="str">
        <f t="shared" si="11"/>
        <v/>
      </c>
      <c r="AD125" s="341"/>
      <c r="AE125" s="342"/>
      <c r="AF125" s="341"/>
      <c r="AG125" s="342"/>
      <c r="AH125" s="341"/>
      <c r="AI125" s="342"/>
      <c r="AJ125" s="341"/>
      <c r="AK125" s="342"/>
      <c r="AL125" s="341"/>
      <c r="AM125" s="342"/>
    </row>
    <row r="126" spans="1:39" ht="12.75" customHeight="1">
      <c r="A126" s="330">
        <v>114</v>
      </c>
      <c r="C126" t="str">
        <f t="shared" si="12"/>
        <v/>
      </c>
      <c r="D126" s="390" t="str">
        <f>IF(ISNUMBER('Prueba Normalidad D''Agostino'!D120),'Prueba Normalidad D''Agostino'!D120,"")</f>
        <v/>
      </c>
      <c r="E126" s="121" t="str">
        <f t="shared" si="14"/>
        <v/>
      </c>
      <c r="F126" t="str">
        <f t="shared" si="13"/>
        <v/>
      </c>
      <c r="G126" t="str">
        <f t="shared" si="10"/>
        <v/>
      </c>
      <c r="H126" t="str">
        <f t="shared" si="11"/>
        <v/>
      </c>
      <c r="AD126" s="341"/>
      <c r="AE126" s="342"/>
      <c r="AF126" s="341"/>
      <c r="AG126" s="342"/>
      <c r="AH126" s="341"/>
      <c r="AI126" s="342"/>
      <c r="AJ126" s="341"/>
      <c r="AK126" s="342"/>
      <c r="AL126" s="341"/>
      <c r="AM126" s="342"/>
    </row>
    <row r="127" spans="1:39" ht="12.75" customHeight="1">
      <c r="A127" s="330">
        <v>115</v>
      </c>
      <c r="C127" t="str">
        <f t="shared" si="12"/>
        <v/>
      </c>
      <c r="D127" s="390" t="str">
        <f>IF(ISNUMBER('Prueba Normalidad D''Agostino'!D121),'Prueba Normalidad D''Agostino'!D121,"")</f>
        <v/>
      </c>
      <c r="E127" s="121" t="str">
        <f t="shared" si="14"/>
        <v/>
      </c>
      <c r="F127" t="str">
        <f t="shared" si="13"/>
        <v/>
      </c>
      <c r="G127" t="str">
        <f t="shared" si="10"/>
        <v/>
      </c>
      <c r="H127" t="str">
        <f t="shared" si="11"/>
        <v/>
      </c>
      <c r="AD127" s="341"/>
      <c r="AE127" s="342"/>
      <c r="AF127" s="341"/>
      <c r="AG127" s="342"/>
      <c r="AH127" s="341"/>
      <c r="AI127" s="342"/>
      <c r="AJ127" s="341"/>
      <c r="AK127" s="342"/>
      <c r="AL127" s="341"/>
      <c r="AM127" s="342"/>
    </row>
    <row r="128" spans="1:39" ht="12.75" customHeight="1">
      <c r="A128" s="330">
        <v>116</v>
      </c>
      <c r="C128" t="str">
        <f t="shared" si="12"/>
        <v/>
      </c>
      <c r="D128" s="390" t="str">
        <f>IF(ISNUMBER('Prueba Normalidad D''Agostino'!D122),'Prueba Normalidad D''Agostino'!D122,"")</f>
        <v/>
      </c>
      <c r="E128" s="121" t="str">
        <f t="shared" si="14"/>
        <v/>
      </c>
      <c r="F128" t="str">
        <f t="shared" si="13"/>
        <v/>
      </c>
      <c r="G128" t="str">
        <f t="shared" si="10"/>
        <v/>
      </c>
      <c r="H128" t="str">
        <f t="shared" si="11"/>
        <v/>
      </c>
      <c r="AD128" s="341"/>
      <c r="AE128" s="342"/>
      <c r="AF128" s="341"/>
      <c r="AG128" s="342"/>
      <c r="AH128" s="341"/>
      <c r="AI128" s="342"/>
      <c r="AJ128" s="341"/>
      <c r="AK128" s="342"/>
      <c r="AL128" s="341"/>
      <c r="AM128" s="342"/>
    </row>
    <row r="129" spans="1:39" ht="12.75" customHeight="1">
      <c r="A129" s="330">
        <v>117</v>
      </c>
      <c r="C129" t="str">
        <f t="shared" si="12"/>
        <v/>
      </c>
      <c r="D129" s="390" t="str">
        <f>IF(ISNUMBER('Prueba Normalidad D''Agostino'!D123),'Prueba Normalidad D''Agostino'!D123,"")</f>
        <v/>
      </c>
      <c r="E129" s="121" t="str">
        <f t="shared" si="14"/>
        <v/>
      </c>
      <c r="F129" t="str">
        <f t="shared" si="13"/>
        <v/>
      </c>
      <c r="G129" t="str">
        <f t="shared" si="10"/>
        <v/>
      </c>
      <c r="H129" t="str">
        <f t="shared" si="11"/>
        <v/>
      </c>
      <c r="AD129" s="341"/>
      <c r="AE129" s="342"/>
      <c r="AF129" s="341"/>
      <c r="AG129" s="342"/>
      <c r="AH129" s="341"/>
      <c r="AI129" s="342"/>
      <c r="AJ129" s="341"/>
      <c r="AK129" s="342"/>
      <c r="AL129" s="341"/>
      <c r="AM129" s="342"/>
    </row>
    <row r="130" spans="1:39" ht="12.75" customHeight="1">
      <c r="A130" s="330">
        <v>118</v>
      </c>
      <c r="C130" t="str">
        <f t="shared" si="12"/>
        <v/>
      </c>
      <c r="D130" s="390" t="str">
        <f>IF(ISNUMBER('Prueba Normalidad D''Agostino'!D124),'Prueba Normalidad D''Agostino'!D124,"")</f>
        <v/>
      </c>
      <c r="E130" s="121" t="str">
        <f t="shared" si="14"/>
        <v/>
      </c>
      <c r="F130" t="str">
        <f t="shared" si="13"/>
        <v/>
      </c>
      <c r="G130" t="str">
        <f t="shared" si="10"/>
        <v/>
      </c>
      <c r="H130" t="str">
        <f t="shared" si="11"/>
        <v/>
      </c>
      <c r="AD130" s="341"/>
      <c r="AE130" s="342"/>
      <c r="AF130" s="341"/>
      <c r="AG130" s="342"/>
      <c r="AH130" s="341"/>
      <c r="AI130" s="342"/>
      <c r="AJ130" s="341"/>
      <c r="AK130" s="342"/>
      <c r="AL130" s="341"/>
      <c r="AM130" s="342"/>
    </row>
    <row r="131" spans="1:39" ht="12.75" customHeight="1">
      <c r="A131" s="330">
        <v>119</v>
      </c>
      <c r="C131" t="str">
        <f t="shared" si="12"/>
        <v/>
      </c>
      <c r="D131" s="390" t="str">
        <f>IF(ISNUMBER('Prueba Normalidad D''Agostino'!D125),'Prueba Normalidad D''Agostino'!D125,"")</f>
        <v/>
      </c>
      <c r="E131" s="121" t="str">
        <f t="shared" si="14"/>
        <v/>
      </c>
      <c r="F131" t="str">
        <f t="shared" si="13"/>
        <v/>
      </c>
      <c r="G131" t="str">
        <f t="shared" si="10"/>
        <v/>
      </c>
      <c r="H131" t="str">
        <f t="shared" si="11"/>
        <v/>
      </c>
      <c r="AD131" s="341"/>
      <c r="AE131" s="342"/>
      <c r="AF131" s="341"/>
      <c r="AG131" s="342"/>
      <c r="AH131" s="341"/>
      <c r="AI131" s="342"/>
      <c r="AJ131" s="341"/>
      <c r="AK131" s="342"/>
      <c r="AL131" s="341"/>
      <c r="AM131" s="342"/>
    </row>
    <row r="132" spans="1:39" ht="12.75" customHeight="1">
      <c r="A132" s="330">
        <v>120</v>
      </c>
      <c r="C132" t="str">
        <f t="shared" si="12"/>
        <v/>
      </c>
      <c r="D132" s="390" t="str">
        <f>IF(ISNUMBER('Prueba Normalidad D''Agostino'!D126),'Prueba Normalidad D''Agostino'!D126,"")</f>
        <v/>
      </c>
      <c r="E132" s="121" t="str">
        <f t="shared" si="14"/>
        <v/>
      </c>
      <c r="F132" t="str">
        <f t="shared" si="13"/>
        <v/>
      </c>
      <c r="G132" t="str">
        <f t="shared" si="10"/>
        <v/>
      </c>
      <c r="H132" t="str">
        <f t="shared" si="11"/>
        <v/>
      </c>
      <c r="AD132" s="341"/>
      <c r="AE132" s="342"/>
      <c r="AF132" s="341"/>
      <c r="AG132" s="342"/>
      <c r="AH132" s="341"/>
      <c r="AI132" s="342"/>
      <c r="AJ132" s="341"/>
      <c r="AK132" s="342"/>
      <c r="AL132" s="341"/>
      <c r="AM132" s="342"/>
    </row>
    <row r="133" spans="1:39" ht="12.75" customHeight="1">
      <c r="A133" s="330">
        <v>121</v>
      </c>
      <c r="C133" t="str">
        <f t="shared" si="12"/>
        <v/>
      </c>
      <c r="D133" s="390" t="str">
        <f>IF(ISNUMBER('Prueba Normalidad D''Agostino'!D127),'Prueba Normalidad D''Agostino'!D127,"")</f>
        <v/>
      </c>
      <c r="E133" s="121" t="str">
        <f t="shared" si="14"/>
        <v/>
      </c>
      <c r="F133" t="str">
        <f t="shared" si="13"/>
        <v/>
      </c>
      <c r="G133" t="str">
        <f t="shared" si="10"/>
        <v/>
      </c>
      <c r="H133" t="str">
        <f t="shared" si="11"/>
        <v/>
      </c>
      <c r="AD133" s="341"/>
      <c r="AE133" s="342"/>
      <c r="AF133" s="341"/>
      <c r="AG133" s="342"/>
      <c r="AH133" s="341"/>
      <c r="AI133" s="342"/>
      <c r="AJ133" s="341"/>
      <c r="AK133" s="342"/>
      <c r="AL133" s="341"/>
      <c r="AM133" s="342"/>
    </row>
    <row r="134" spans="1:39" ht="12.75" customHeight="1">
      <c r="A134" s="330">
        <v>122</v>
      </c>
      <c r="C134" t="str">
        <f t="shared" si="12"/>
        <v/>
      </c>
      <c r="D134" s="390" t="str">
        <f>IF(ISNUMBER('Prueba Normalidad D''Agostino'!D128),'Prueba Normalidad D''Agostino'!D128,"")</f>
        <v/>
      </c>
      <c r="E134" s="121" t="str">
        <f t="shared" si="14"/>
        <v/>
      </c>
      <c r="F134" t="str">
        <f t="shared" si="13"/>
        <v/>
      </c>
      <c r="G134" t="str">
        <f t="shared" si="10"/>
        <v/>
      </c>
      <c r="H134" t="str">
        <f t="shared" si="11"/>
        <v/>
      </c>
      <c r="AD134" s="341"/>
      <c r="AE134" s="342"/>
      <c r="AF134" s="341"/>
      <c r="AG134" s="342"/>
      <c r="AH134" s="341"/>
      <c r="AI134" s="342"/>
      <c r="AJ134" s="341"/>
      <c r="AK134" s="342"/>
      <c r="AL134" s="341"/>
      <c r="AM134" s="342"/>
    </row>
    <row r="135" spans="1:39" ht="12.75" customHeight="1">
      <c r="A135" s="330">
        <v>123</v>
      </c>
      <c r="C135" t="str">
        <f t="shared" si="12"/>
        <v/>
      </c>
      <c r="D135" s="390" t="str">
        <f>IF(ISNUMBER('Prueba Normalidad D''Agostino'!D129),'Prueba Normalidad D''Agostino'!D129,"")</f>
        <v/>
      </c>
      <c r="E135" s="121" t="str">
        <f t="shared" si="14"/>
        <v/>
      </c>
      <c r="F135" t="str">
        <f t="shared" si="13"/>
        <v/>
      </c>
      <c r="G135" t="str">
        <f t="shared" si="10"/>
        <v/>
      </c>
      <c r="H135" t="str">
        <f t="shared" si="11"/>
        <v/>
      </c>
      <c r="AD135" s="341"/>
      <c r="AE135" s="342"/>
      <c r="AF135" s="341"/>
      <c r="AG135" s="342"/>
      <c r="AH135" s="341"/>
      <c r="AI135" s="342"/>
      <c r="AJ135" s="341"/>
      <c r="AK135" s="342"/>
      <c r="AL135" s="341"/>
      <c r="AM135" s="342"/>
    </row>
    <row r="136" spans="1:39" ht="12.75" customHeight="1">
      <c r="A136" s="330">
        <v>124</v>
      </c>
      <c r="C136" t="str">
        <f t="shared" si="12"/>
        <v/>
      </c>
      <c r="D136" s="390" t="str">
        <f>IF(ISNUMBER('Prueba Normalidad D''Agostino'!D130),'Prueba Normalidad D''Agostino'!D130,"")</f>
        <v/>
      </c>
      <c r="E136" s="121" t="str">
        <f t="shared" si="14"/>
        <v/>
      </c>
      <c r="F136" t="str">
        <f t="shared" si="13"/>
        <v/>
      </c>
      <c r="G136" t="str">
        <f t="shared" si="10"/>
        <v/>
      </c>
      <c r="H136" t="str">
        <f t="shared" si="11"/>
        <v/>
      </c>
      <c r="AD136" s="341"/>
      <c r="AE136" s="342"/>
      <c r="AF136" s="341"/>
      <c r="AG136" s="342"/>
      <c r="AH136" s="341"/>
      <c r="AI136" s="342"/>
      <c r="AJ136" s="341"/>
      <c r="AK136" s="342"/>
      <c r="AL136" s="341"/>
      <c r="AM136" s="342"/>
    </row>
    <row r="137" spans="1:39" ht="12.75" customHeight="1">
      <c r="A137" s="330">
        <v>125</v>
      </c>
      <c r="C137" t="str">
        <f t="shared" si="12"/>
        <v/>
      </c>
      <c r="D137" s="390" t="str">
        <f>IF(ISNUMBER('Prueba Normalidad D''Agostino'!D131),'Prueba Normalidad D''Agostino'!D131,"")</f>
        <v/>
      </c>
      <c r="E137" s="121" t="str">
        <f t="shared" si="14"/>
        <v/>
      </c>
      <c r="F137" t="str">
        <f t="shared" si="13"/>
        <v/>
      </c>
      <c r="G137" t="str">
        <f t="shared" si="10"/>
        <v/>
      </c>
      <c r="H137" t="str">
        <f t="shared" si="11"/>
        <v/>
      </c>
      <c r="AD137" s="341"/>
      <c r="AE137" s="342"/>
      <c r="AF137" s="341"/>
      <c r="AG137" s="342"/>
      <c r="AH137" s="341"/>
      <c r="AI137" s="342"/>
      <c r="AJ137" s="341"/>
      <c r="AK137" s="342"/>
      <c r="AL137" s="341"/>
      <c r="AM137" s="342"/>
    </row>
    <row r="138" spans="1:39" ht="12.75" customHeight="1">
      <c r="A138" s="330">
        <v>126</v>
      </c>
      <c r="C138" t="str">
        <f t="shared" si="12"/>
        <v/>
      </c>
      <c r="D138" s="390" t="str">
        <f>IF(ISNUMBER('Prueba Normalidad D''Agostino'!D132),'Prueba Normalidad D''Agostino'!D132,"")</f>
        <v/>
      </c>
      <c r="E138" s="121" t="str">
        <f t="shared" si="14"/>
        <v/>
      </c>
      <c r="F138" t="str">
        <f t="shared" si="13"/>
        <v/>
      </c>
      <c r="G138" t="str">
        <f t="shared" si="10"/>
        <v/>
      </c>
      <c r="H138" t="str">
        <f t="shared" si="11"/>
        <v/>
      </c>
      <c r="AD138" s="341"/>
      <c r="AE138" s="342"/>
      <c r="AF138" s="341"/>
      <c r="AG138" s="342"/>
      <c r="AH138" s="341"/>
      <c r="AI138" s="342"/>
      <c r="AJ138" s="341"/>
      <c r="AK138" s="342"/>
      <c r="AL138" s="341"/>
      <c r="AM138" s="342"/>
    </row>
    <row r="139" spans="1:39" ht="12.75" customHeight="1">
      <c r="A139" s="330">
        <v>127</v>
      </c>
      <c r="C139" t="str">
        <f t="shared" si="12"/>
        <v/>
      </c>
      <c r="D139" s="390" t="str">
        <f>IF(ISNUMBER('Prueba Normalidad D''Agostino'!D133),'Prueba Normalidad D''Agostino'!D133,"")</f>
        <v/>
      </c>
      <c r="E139" s="121" t="str">
        <f t="shared" si="14"/>
        <v/>
      </c>
      <c r="F139" t="str">
        <f t="shared" si="13"/>
        <v/>
      </c>
      <c r="G139" t="str">
        <f t="shared" si="10"/>
        <v/>
      </c>
      <c r="H139" t="str">
        <f t="shared" si="11"/>
        <v/>
      </c>
      <c r="AD139" s="341"/>
      <c r="AE139" s="342"/>
      <c r="AF139" s="341"/>
      <c r="AG139" s="342"/>
      <c r="AH139" s="341"/>
      <c r="AI139" s="342"/>
      <c r="AJ139" s="341"/>
      <c r="AK139" s="342"/>
      <c r="AL139" s="341"/>
      <c r="AM139" s="342"/>
    </row>
    <row r="140" spans="1:39" ht="12.75" customHeight="1">
      <c r="A140" s="330">
        <v>128</v>
      </c>
      <c r="C140" t="str">
        <f t="shared" si="12"/>
        <v/>
      </c>
      <c r="D140" s="390" t="str">
        <f>IF(ISNUMBER('Prueba Normalidad D''Agostino'!D134),'Prueba Normalidad D''Agostino'!D134,"")</f>
        <v/>
      </c>
      <c r="E140" s="121" t="str">
        <f t="shared" si="14"/>
        <v/>
      </c>
      <c r="F140" t="str">
        <f t="shared" si="13"/>
        <v/>
      </c>
      <c r="G140" t="str">
        <f t="shared" si="10"/>
        <v/>
      </c>
      <c r="H140" t="str">
        <f t="shared" si="11"/>
        <v/>
      </c>
      <c r="AD140" s="341"/>
      <c r="AE140" s="342"/>
      <c r="AF140" s="341"/>
      <c r="AG140" s="342"/>
      <c r="AH140" s="341"/>
      <c r="AI140" s="342"/>
      <c r="AJ140" s="341"/>
      <c r="AK140" s="342"/>
      <c r="AL140" s="341"/>
      <c r="AM140" s="342"/>
    </row>
    <row r="141" spans="1:39" ht="12.75" customHeight="1">
      <c r="A141" s="330">
        <v>129</v>
      </c>
      <c r="C141" t="str">
        <f t="shared" si="12"/>
        <v/>
      </c>
      <c r="D141" s="390" t="str">
        <f>IF(ISNUMBER('Prueba Normalidad D''Agostino'!D135),'Prueba Normalidad D''Agostino'!D135,"")</f>
        <v/>
      </c>
      <c r="E141" s="121" t="str">
        <f t="shared" ref="E141:E162" si="15">IF(ISNUMBER(D141),SMALL($D$13:$D$162,F141),"")</f>
        <v/>
      </c>
      <c r="F141" t="str">
        <f t="shared" si="13"/>
        <v/>
      </c>
      <c r="G141" t="str">
        <f t="shared" ref="G141:G162" si="16">IF(E141="","",E141*F141)</f>
        <v/>
      </c>
      <c r="H141" t="str">
        <f t="shared" ref="H141:H162" si="17">IF(ISNUMBER(G141),E141^2,"")</f>
        <v/>
      </c>
      <c r="AD141" s="341"/>
      <c r="AE141" s="342"/>
      <c r="AF141" s="341"/>
      <c r="AG141" s="342"/>
      <c r="AH141" s="341"/>
      <c r="AI141" s="342"/>
      <c r="AJ141" s="341"/>
      <c r="AK141" s="342"/>
      <c r="AL141" s="341"/>
      <c r="AM141" s="342"/>
    </row>
    <row r="142" spans="1:39" ht="12.75" customHeight="1">
      <c r="A142" s="330">
        <v>130</v>
      </c>
      <c r="C142" t="str">
        <f t="shared" si="12"/>
        <v/>
      </c>
      <c r="D142" s="390" t="str">
        <f>IF(ISNUMBER('Prueba Normalidad D''Agostino'!D136),'Prueba Normalidad D''Agostino'!D136,"")</f>
        <v/>
      </c>
      <c r="E142" s="121" t="str">
        <f t="shared" si="15"/>
        <v/>
      </c>
      <c r="F142" t="str">
        <f t="shared" si="13"/>
        <v/>
      </c>
      <c r="G142" t="str">
        <f t="shared" si="16"/>
        <v/>
      </c>
      <c r="H142" t="str">
        <f t="shared" si="17"/>
        <v/>
      </c>
      <c r="AD142" s="341"/>
      <c r="AE142" s="342"/>
      <c r="AF142" s="341"/>
      <c r="AG142" s="342"/>
      <c r="AH142" s="341"/>
      <c r="AI142" s="342"/>
      <c r="AJ142" s="341"/>
      <c r="AK142" s="342"/>
      <c r="AL142" s="341"/>
      <c r="AM142" s="342"/>
    </row>
    <row r="143" spans="1:39" ht="12.75" customHeight="1">
      <c r="A143" s="330">
        <v>131</v>
      </c>
      <c r="C143" t="str">
        <f t="shared" ref="C143:C162" si="18">IF(ISNUMBER(D143),C142+1,"")</f>
        <v/>
      </c>
      <c r="D143" s="390" t="str">
        <f>IF(ISNUMBER('Prueba Normalidad D''Agostino'!D137),'Prueba Normalidad D''Agostino'!D137,"")</f>
        <v/>
      </c>
      <c r="E143" s="121" t="str">
        <f t="shared" si="15"/>
        <v/>
      </c>
      <c r="F143" t="str">
        <f t="shared" ref="F143:F162" si="19">IF(ISNUMBER(D143),F142+1,"")</f>
        <v/>
      </c>
      <c r="G143" t="str">
        <f t="shared" si="16"/>
        <v/>
      </c>
      <c r="H143" t="str">
        <f t="shared" si="17"/>
        <v/>
      </c>
      <c r="AD143" s="341"/>
      <c r="AE143" s="342"/>
      <c r="AF143" s="341"/>
      <c r="AG143" s="342"/>
      <c r="AH143" s="341"/>
      <c r="AI143" s="342"/>
      <c r="AJ143" s="341"/>
      <c r="AK143" s="342"/>
      <c r="AL143" s="341"/>
      <c r="AM143" s="342"/>
    </row>
    <row r="144" spans="1:39" ht="12.75" customHeight="1">
      <c r="A144" s="330">
        <v>132</v>
      </c>
      <c r="C144" t="str">
        <f t="shared" si="18"/>
        <v/>
      </c>
      <c r="D144" s="390" t="str">
        <f>IF(ISNUMBER('Prueba Normalidad D''Agostino'!D138),'Prueba Normalidad D''Agostino'!D138,"")</f>
        <v/>
      </c>
      <c r="E144" s="121" t="str">
        <f t="shared" si="15"/>
        <v/>
      </c>
      <c r="F144" t="str">
        <f t="shared" si="19"/>
        <v/>
      </c>
      <c r="G144" t="str">
        <f t="shared" si="16"/>
        <v/>
      </c>
      <c r="H144" t="str">
        <f t="shared" si="17"/>
        <v/>
      </c>
      <c r="AD144" s="341"/>
      <c r="AE144" s="342"/>
      <c r="AF144" s="341"/>
      <c r="AG144" s="342"/>
      <c r="AH144" s="341"/>
      <c r="AI144" s="342"/>
      <c r="AJ144" s="341"/>
      <c r="AK144" s="342"/>
      <c r="AL144" s="341"/>
      <c r="AM144" s="342"/>
    </row>
    <row r="145" spans="1:39" ht="12.75" customHeight="1">
      <c r="A145" s="330">
        <v>133</v>
      </c>
      <c r="C145" t="str">
        <f t="shared" si="18"/>
        <v/>
      </c>
      <c r="D145" s="390" t="str">
        <f>IF(ISNUMBER('Prueba Normalidad D''Agostino'!D139),'Prueba Normalidad D''Agostino'!D139,"")</f>
        <v/>
      </c>
      <c r="E145" s="121" t="str">
        <f t="shared" si="15"/>
        <v/>
      </c>
      <c r="F145" t="str">
        <f t="shared" si="19"/>
        <v/>
      </c>
      <c r="G145" t="str">
        <f t="shared" si="16"/>
        <v/>
      </c>
      <c r="H145" t="str">
        <f t="shared" si="17"/>
        <v/>
      </c>
      <c r="AD145" s="341"/>
      <c r="AE145" s="342"/>
      <c r="AF145" s="341"/>
      <c r="AG145" s="342"/>
      <c r="AH145" s="341"/>
      <c r="AI145" s="342"/>
      <c r="AJ145" s="341"/>
      <c r="AK145" s="342"/>
      <c r="AL145" s="341"/>
      <c r="AM145" s="342"/>
    </row>
    <row r="146" spans="1:39" ht="12.75" customHeight="1">
      <c r="A146" s="330">
        <v>134</v>
      </c>
      <c r="C146" t="str">
        <f t="shared" si="18"/>
        <v/>
      </c>
      <c r="D146" s="390" t="str">
        <f>IF(ISNUMBER('Prueba Normalidad D''Agostino'!D140),'Prueba Normalidad D''Agostino'!D140,"")</f>
        <v/>
      </c>
      <c r="E146" s="121" t="str">
        <f t="shared" si="15"/>
        <v/>
      </c>
      <c r="F146" t="str">
        <f t="shared" si="19"/>
        <v/>
      </c>
      <c r="G146" t="str">
        <f t="shared" si="16"/>
        <v/>
      </c>
      <c r="H146" t="str">
        <f t="shared" si="17"/>
        <v/>
      </c>
      <c r="AD146" s="341"/>
      <c r="AE146" s="342"/>
      <c r="AF146" s="341"/>
      <c r="AG146" s="342"/>
      <c r="AH146" s="341"/>
      <c r="AI146" s="342"/>
      <c r="AJ146" s="341"/>
      <c r="AK146" s="342"/>
      <c r="AL146" s="341"/>
      <c r="AM146" s="342"/>
    </row>
    <row r="147" spans="1:39" ht="12.75" customHeight="1">
      <c r="A147" s="330">
        <v>135</v>
      </c>
      <c r="C147" t="str">
        <f t="shared" si="18"/>
        <v/>
      </c>
      <c r="D147" s="390" t="str">
        <f>IF(ISNUMBER('Prueba Normalidad D''Agostino'!D141),'Prueba Normalidad D''Agostino'!D141,"")</f>
        <v/>
      </c>
      <c r="E147" s="121" t="str">
        <f t="shared" si="15"/>
        <v/>
      </c>
      <c r="F147" t="str">
        <f t="shared" si="19"/>
        <v/>
      </c>
      <c r="G147" t="str">
        <f t="shared" si="16"/>
        <v/>
      </c>
      <c r="H147" t="str">
        <f t="shared" si="17"/>
        <v/>
      </c>
      <c r="AD147" s="341"/>
      <c r="AE147" s="342"/>
      <c r="AF147" s="341"/>
      <c r="AG147" s="342"/>
      <c r="AH147" s="341"/>
      <c r="AI147" s="342"/>
      <c r="AJ147" s="341"/>
      <c r="AK147" s="342"/>
      <c r="AL147" s="341"/>
      <c r="AM147" s="342"/>
    </row>
    <row r="148" spans="1:39" ht="12.75" customHeight="1">
      <c r="A148" s="330">
        <v>136</v>
      </c>
      <c r="C148" t="str">
        <f t="shared" si="18"/>
        <v/>
      </c>
      <c r="D148" s="390" t="str">
        <f>IF(ISNUMBER('Prueba Normalidad D''Agostino'!D142),'Prueba Normalidad D''Agostino'!D142,"")</f>
        <v/>
      </c>
      <c r="E148" s="121" t="str">
        <f t="shared" si="15"/>
        <v/>
      </c>
      <c r="F148" t="str">
        <f t="shared" si="19"/>
        <v/>
      </c>
      <c r="G148" t="str">
        <f t="shared" si="16"/>
        <v/>
      </c>
      <c r="H148" t="str">
        <f t="shared" si="17"/>
        <v/>
      </c>
      <c r="AD148" s="341"/>
      <c r="AE148" s="342"/>
      <c r="AF148" s="341"/>
      <c r="AG148" s="342"/>
      <c r="AH148" s="341"/>
      <c r="AI148" s="342"/>
      <c r="AJ148" s="341"/>
      <c r="AK148" s="342"/>
      <c r="AL148" s="341"/>
      <c r="AM148" s="342"/>
    </row>
    <row r="149" spans="1:39" ht="12.75" customHeight="1">
      <c r="A149" s="330">
        <v>137</v>
      </c>
      <c r="C149" t="str">
        <f t="shared" si="18"/>
        <v/>
      </c>
      <c r="D149" s="390" t="str">
        <f>IF(ISNUMBER('Prueba Normalidad D''Agostino'!D143),'Prueba Normalidad D''Agostino'!D143,"")</f>
        <v/>
      </c>
      <c r="E149" s="121" t="str">
        <f t="shared" si="15"/>
        <v/>
      </c>
      <c r="F149" t="str">
        <f t="shared" si="19"/>
        <v/>
      </c>
      <c r="G149" t="str">
        <f t="shared" si="16"/>
        <v/>
      </c>
      <c r="H149" t="str">
        <f t="shared" si="17"/>
        <v/>
      </c>
      <c r="AD149" s="341"/>
      <c r="AE149" s="342"/>
      <c r="AF149" s="341"/>
      <c r="AG149" s="342"/>
      <c r="AH149" s="341"/>
      <c r="AI149" s="342"/>
      <c r="AJ149" s="341"/>
      <c r="AK149" s="342"/>
      <c r="AL149" s="341"/>
      <c r="AM149" s="342"/>
    </row>
    <row r="150" spans="1:39" ht="12.75" customHeight="1">
      <c r="A150" s="330">
        <v>138</v>
      </c>
      <c r="C150" t="str">
        <f t="shared" si="18"/>
        <v/>
      </c>
      <c r="D150" s="390" t="str">
        <f>IF(ISNUMBER('Prueba Normalidad D''Agostino'!D144),'Prueba Normalidad D''Agostino'!D144,"")</f>
        <v/>
      </c>
      <c r="E150" s="121" t="str">
        <f t="shared" si="15"/>
        <v/>
      </c>
      <c r="F150" t="str">
        <f t="shared" si="19"/>
        <v/>
      </c>
      <c r="G150" t="str">
        <f t="shared" si="16"/>
        <v/>
      </c>
      <c r="H150" t="str">
        <f t="shared" si="17"/>
        <v/>
      </c>
      <c r="AD150" s="341"/>
      <c r="AE150" s="342"/>
      <c r="AF150" s="341"/>
      <c r="AG150" s="342"/>
      <c r="AH150" s="341"/>
      <c r="AI150" s="342"/>
      <c r="AJ150" s="341"/>
      <c r="AK150" s="342"/>
      <c r="AL150" s="341"/>
      <c r="AM150" s="342"/>
    </row>
    <row r="151" spans="1:39" ht="12.75" customHeight="1">
      <c r="A151" s="330">
        <v>139</v>
      </c>
      <c r="C151" t="str">
        <f t="shared" si="18"/>
        <v/>
      </c>
      <c r="D151" s="390" t="str">
        <f>IF(ISNUMBER('Prueba Normalidad D''Agostino'!D145),'Prueba Normalidad D''Agostino'!D145,"")</f>
        <v/>
      </c>
      <c r="E151" s="121" t="str">
        <f t="shared" si="15"/>
        <v/>
      </c>
      <c r="F151" t="str">
        <f t="shared" si="19"/>
        <v/>
      </c>
      <c r="G151" t="str">
        <f t="shared" si="16"/>
        <v/>
      </c>
      <c r="H151" t="str">
        <f t="shared" si="17"/>
        <v/>
      </c>
      <c r="AD151" s="341"/>
      <c r="AE151" s="342"/>
      <c r="AF151" s="341"/>
      <c r="AG151" s="342"/>
      <c r="AH151" s="341"/>
      <c r="AI151" s="342"/>
      <c r="AJ151" s="341"/>
      <c r="AK151" s="342"/>
      <c r="AL151" s="341"/>
      <c r="AM151" s="342"/>
    </row>
    <row r="152" spans="1:39" ht="12.75" customHeight="1">
      <c r="A152" s="330">
        <v>140</v>
      </c>
      <c r="C152" t="str">
        <f t="shared" si="18"/>
        <v/>
      </c>
      <c r="D152" s="390" t="str">
        <f>IF(ISNUMBER('Prueba Normalidad D''Agostino'!D146),'Prueba Normalidad D''Agostino'!D146,"")</f>
        <v/>
      </c>
      <c r="E152" s="121" t="str">
        <f t="shared" si="15"/>
        <v/>
      </c>
      <c r="F152" t="str">
        <f t="shared" si="19"/>
        <v/>
      </c>
      <c r="G152" t="str">
        <f t="shared" si="16"/>
        <v/>
      </c>
      <c r="H152" t="str">
        <f t="shared" si="17"/>
        <v/>
      </c>
      <c r="AD152" s="341"/>
      <c r="AE152" s="342"/>
      <c r="AF152" s="341"/>
      <c r="AG152" s="342"/>
      <c r="AH152" s="341"/>
      <c r="AI152" s="342"/>
      <c r="AJ152" s="341"/>
      <c r="AK152" s="342"/>
      <c r="AL152" s="341"/>
      <c r="AM152" s="342"/>
    </row>
    <row r="153" spans="1:39" ht="12.75" customHeight="1">
      <c r="A153" s="330">
        <v>141</v>
      </c>
      <c r="C153" t="str">
        <f t="shared" si="18"/>
        <v/>
      </c>
      <c r="D153" s="390" t="str">
        <f>IF(ISNUMBER('Prueba Normalidad D''Agostino'!D147),'Prueba Normalidad D''Agostino'!D147,"")</f>
        <v/>
      </c>
      <c r="E153" s="121" t="str">
        <f t="shared" si="15"/>
        <v/>
      </c>
      <c r="F153" t="str">
        <f t="shared" si="19"/>
        <v/>
      </c>
      <c r="G153" t="str">
        <f t="shared" si="16"/>
        <v/>
      </c>
      <c r="H153" t="str">
        <f t="shared" si="17"/>
        <v/>
      </c>
      <c r="AD153" s="341"/>
      <c r="AE153" s="342"/>
      <c r="AF153" s="341"/>
      <c r="AG153" s="342"/>
      <c r="AH153" s="341"/>
      <c r="AI153" s="342"/>
      <c r="AJ153" s="341"/>
      <c r="AK153" s="342"/>
      <c r="AL153" s="341"/>
      <c r="AM153" s="342"/>
    </row>
    <row r="154" spans="1:39" ht="12.75" customHeight="1">
      <c r="A154" s="330">
        <v>142</v>
      </c>
      <c r="C154" t="str">
        <f t="shared" si="18"/>
        <v/>
      </c>
      <c r="D154" s="390" t="str">
        <f>IF(ISNUMBER('Prueba Normalidad D''Agostino'!D148),'Prueba Normalidad D''Agostino'!D148,"")</f>
        <v/>
      </c>
      <c r="E154" s="121" t="str">
        <f t="shared" si="15"/>
        <v/>
      </c>
      <c r="F154" t="str">
        <f t="shared" si="19"/>
        <v/>
      </c>
      <c r="G154" t="str">
        <f t="shared" si="16"/>
        <v/>
      </c>
      <c r="H154" t="str">
        <f t="shared" si="17"/>
        <v/>
      </c>
      <c r="AD154" s="341"/>
      <c r="AE154" s="342"/>
      <c r="AF154" s="341"/>
      <c r="AG154" s="342"/>
      <c r="AH154" s="341"/>
      <c r="AI154" s="342"/>
      <c r="AJ154" s="341"/>
      <c r="AK154" s="342"/>
      <c r="AL154" s="341"/>
      <c r="AM154" s="342"/>
    </row>
    <row r="155" spans="1:39" ht="12.75" customHeight="1">
      <c r="A155" s="330">
        <v>143</v>
      </c>
      <c r="C155" t="str">
        <f t="shared" si="18"/>
        <v/>
      </c>
      <c r="D155" s="390" t="str">
        <f>IF(ISNUMBER('Prueba Normalidad D''Agostino'!D149),'Prueba Normalidad D''Agostino'!D149,"")</f>
        <v/>
      </c>
      <c r="E155" s="121" t="str">
        <f t="shared" si="15"/>
        <v/>
      </c>
      <c r="F155" t="str">
        <f t="shared" si="19"/>
        <v/>
      </c>
      <c r="G155" t="str">
        <f t="shared" si="16"/>
        <v/>
      </c>
      <c r="H155" t="str">
        <f t="shared" si="17"/>
        <v/>
      </c>
      <c r="AD155" s="341"/>
      <c r="AE155" s="342"/>
      <c r="AF155" s="341"/>
      <c r="AG155" s="342"/>
      <c r="AH155" s="341"/>
      <c r="AI155" s="342"/>
      <c r="AJ155" s="341"/>
      <c r="AK155" s="342"/>
      <c r="AL155" s="341"/>
      <c r="AM155" s="342"/>
    </row>
    <row r="156" spans="1:39" ht="12.75" customHeight="1">
      <c r="A156" s="330">
        <v>144</v>
      </c>
      <c r="C156" t="str">
        <f t="shared" si="18"/>
        <v/>
      </c>
      <c r="D156" s="390" t="str">
        <f>IF(ISNUMBER('Prueba Normalidad D''Agostino'!D150),'Prueba Normalidad D''Agostino'!D150,"")</f>
        <v/>
      </c>
      <c r="E156" s="121" t="str">
        <f t="shared" si="15"/>
        <v/>
      </c>
      <c r="F156" t="str">
        <f t="shared" si="19"/>
        <v/>
      </c>
      <c r="G156" t="str">
        <f t="shared" si="16"/>
        <v/>
      </c>
      <c r="H156" t="str">
        <f t="shared" si="17"/>
        <v/>
      </c>
      <c r="AD156" s="341"/>
      <c r="AE156" s="342"/>
      <c r="AF156" s="341"/>
      <c r="AG156" s="342"/>
      <c r="AH156" s="341"/>
      <c r="AI156" s="342"/>
      <c r="AJ156" s="341"/>
      <c r="AK156" s="342"/>
      <c r="AL156" s="341"/>
      <c r="AM156" s="342"/>
    </row>
    <row r="157" spans="1:39" ht="12.75" customHeight="1">
      <c r="A157" s="330">
        <v>145</v>
      </c>
      <c r="C157" t="str">
        <f t="shared" si="18"/>
        <v/>
      </c>
      <c r="D157" s="390" t="str">
        <f>IF(ISNUMBER('Prueba Normalidad D''Agostino'!D151),'Prueba Normalidad D''Agostino'!D151,"")</f>
        <v/>
      </c>
      <c r="E157" s="121" t="str">
        <f t="shared" si="15"/>
        <v/>
      </c>
      <c r="F157" t="str">
        <f t="shared" si="19"/>
        <v/>
      </c>
      <c r="G157" t="str">
        <f t="shared" si="16"/>
        <v/>
      </c>
      <c r="H157" t="str">
        <f t="shared" si="17"/>
        <v/>
      </c>
      <c r="AD157" s="341"/>
      <c r="AE157" s="342"/>
      <c r="AF157" s="341"/>
      <c r="AG157" s="342"/>
      <c r="AH157" s="341"/>
      <c r="AI157" s="342"/>
      <c r="AJ157" s="341"/>
      <c r="AK157" s="342"/>
      <c r="AL157" s="341"/>
      <c r="AM157" s="342"/>
    </row>
    <row r="158" spans="1:39" ht="12.75" customHeight="1">
      <c r="A158" s="330">
        <v>146</v>
      </c>
      <c r="C158" t="str">
        <f t="shared" si="18"/>
        <v/>
      </c>
      <c r="D158" s="390" t="str">
        <f>IF(ISNUMBER('Prueba Normalidad D''Agostino'!D152),'Prueba Normalidad D''Agostino'!D152,"")</f>
        <v/>
      </c>
      <c r="E158" s="121" t="str">
        <f t="shared" si="15"/>
        <v/>
      </c>
      <c r="F158" t="str">
        <f t="shared" si="19"/>
        <v/>
      </c>
      <c r="G158" t="str">
        <f t="shared" si="16"/>
        <v/>
      </c>
      <c r="H158" t="str">
        <f t="shared" si="17"/>
        <v/>
      </c>
      <c r="AD158" s="341"/>
      <c r="AE158" s="342"/>
      <c r="AF158" s="341"/>
      <c r="AG158" s="342"/>
      <c r="AH158" s="341"/>
      <c r="AI158" s="342"/>
      <c r="AJ158" s="341"/>
      <c r="AK158" s="342"/>
      <c r="AL158" s="341"/>
      <c r="AM158" s="342"/>
    </row>
    <row r="159" spans="1:39" ht="12.75" customHeight="1">
      <c r="A159" s="330">
        <v>147</v>
      </c>
      <c r="C159" t="str">
        <f t="shared" si="18"/>
        <v/>
      </c>
      <c r="D159" s="390" t="str">
        <f>IF(ISNUMBER('Prueba Normalidad D''Agostino'!D153),'Prueba Normalidad D''Agostino'!D153,"")</f>
        <v/>
      </c>
      <c r="E159" s="121" t="str">
        <f t="shared" si="15"/>
        <v/>
      </c>
      <c r="F159" t="str">
        <f t="shared" si="19"/>
        <v/>
      </c>
      <c r="G159" t="str">
        <f t="shared" si="16"/>
        <v/>
      </c>
      <c r="H159" t="str">
        <f t="shared" si="17"/>
        <v/>
      </c>
      <c r="AD159" s="341"/>
      <c r="AE159" s="342"/>
      <c r="AF159" s="341"/>
      <c r="AG159" s="342"/>
      <c r="AH159" s="341"/>
      <c r="AI159" s="342"/>
      <c r="AJ159" s="341"/>
      <c r="AK159" s="342"/>
      <c r="AL159" s="341"/>
      <c r="AM159" s="342"/>
    </row>
    <row r="160" spans="1:39" ht="12.75" customHeight="1">
      <c r="A160" s="330">
        <v>148</v>
      </c>
      <c r="C160" t="str">
        <f t="shared" si="18"/>
        <v/>
      </c>
      <c r="D160" s="390" t="str">
        <f>IF(ISNUMBER('Prueba Normalidad D''Agostino'!D154),'Prueba Normalidad D''Agostino'!D154,"")</f>
        <v/>
      </c>
      <c r="E160" s="121" t="str">
        <f t="shared" si="15"/>
        <v/>
      </c>
      <c r="F160" t="str">
        <f t="shared" si="19"/>
        <v/>
      </c>
      <c r="G160" t="str">
        <f t="shared" si="16"/>
        <v/>
      </c>
      <c r="H160" t="str">
        <f t="shared" si="17"/>
        <v/>
      </c>
      <c r="AD160" s="341"/>
      <c r="AE160" s="342"/>
      <c r="AF160" s="341"/>
      <c r="AG160" s="342"/>
      <c r="AH160" s="341"/>
      <c r="AI160" s="342"/>
      <c r="AJ160" s="341"/>
      <c r="AK160" s="342"/>
      <c r="AL160" s="341"/>
      <c r="AM160" s="342"/>
    </row>
    <row r="161" spans="1:39" ht="12" customHeight="1">
      <c r="A161" s="330">
        <v>149</v>
      </c>
      <c r="C161" t="str">
        <f t="shared" si="18"/>
        <v/>
      </c>
      <c r="D161" s="390" t="str">
        <f>IF(ISNUMBER('Prueba Normalidad D''Agostino'!D155),'Prueba Normalidad D''Agostino'!D155,"")</f>
        <v/>
      </c>
      <c r="E161" s="121" t="str">
        <f t="shared" si="15"/>
        <v/>
      </c>
      <c r="F161" t="str">
        <f t="shared" si="19"/>
        <v/>
      </c>
      <c r="G161" t="str">
        <f t="shared" si="16"/>
        <v/>
      </c>
      <c r="H161" t="str">
        <f t="shared" si="17"/>
        <v/>
      </c>
      <c r="AD161" s="341"/>
      <c r="AE161" s="342"/>
      <c r="AF161" s="341"/>
      <c r="AG161" s="342"/>
      <c r="AH161" s="341"/>
      <c r="AI161" s="342"/>
      <c r="AJ161" s="341"/>
      <c r="AK161" s="342"/>
      <c r="AL161" s="341"/>
      <c r="AM161" s="342"/>
    </row>
    <row r="162" spans="1:39" s="59" customFormat="1" ht="12.75" customHeight="1">
      <c r="A162" s="326">
        <v>150</v>
      </c>
      <c r="B162" s="326"/>
      <c r="C162" s="59" t="str">
        <f t="shared" si="18"/>
        <v/>
      </c>
      <c r="D162" s="395" t="str">
        <f>IF(ISNUMBER('Prueba Normalidad D''Agostino'!D156),'Prueba Normalidad D''Agostino'!D156,"")</f>
        <v/>
      </c>
      <c r="E162" s="396" t="str">
        <f t="shared" si="15"/>
        <v/>
      </c>
      <c r="F162" s="59" t="str">
        <f t="shared" si="19"/>
        <v/>
      </c>
      <c r="G162" s="59" t="str">
        <f t="shared" si="16"/>
        <v/>
      </c>
      <c r="H162" s="59" t="str">
        <f t="shared" si="17"/>
        <v/>
      </c>
      <c r="AD162" s="397"/>
      <c r="AE162" s="398"/>
      <c r="AF162" s="397"/>
      <c r="AG162" s="398"/>
      <c r="AH162" s="397"/>
      <c r="AI162" s="398"/>
      <c r="AJ162" s="397"/>
      <c r="AK162" s="398"/>
      <c r="AL162" s="397"/>
      <c r="AM162" s="398"/>
    </row>
    <row r="163" spans="1:39" ht="12.75" customHeight="1">
      <c r="D163" t="s">
        <v>188</v>
      </c>
      <c r="AD163" s="341"/>
      <c r="AE163" s="342"/>
      <c r="AF163" s="341"/>
      <c r="AG163" s="342"/>
      <c r="AH163" s="341"/>
      <c r="AI163" s="342"/>
      <c r="AJ163" s="341"/>
      <c r="AK163" s="342"/>
      <c r="AL163" s="341"/>
      <c r="AM163" s="342"/>
    </row>
    <row r="164" spans="1:39" ht="12.75" customHeight="1">
      <c r="AD164" s="341"/>
      <c r="AE164" s="342"/>
      <c r="AF164" s="341"/>
      <c r="AG164" s="342"/>
      <c r="AH164" s="341"/>
      <c r="AI164" s="342"/>
      <c r="AJ164" s="341"/>
      <c r="AK164" s="342"/>
      <c r="AL164" s="341"/>
      <c r="AM164" s="342"/>
    </row>
    <row r="165" spans="1:39" ht="12.75" customHeight="1">
      <c r="AD165" s="341"/>
      <c r="AE165" s="342"/>
      <c r="AF165" s="341"/>
      <c r="AG165" s="342"/>
      <c r="AH165" s="341"/>
      <c r="AI165" s="342"/>
      <c r="AJ165" s="341"/>
      <c r="AK165" s="342"/>
      <c r="AL165" s="341"/>
      <c r="AM165" s="342"/>
    </row>
    <row r="166" spans="1:39" ht="12.75" customHeight="1">
      <c r="AD166" s="341"/>
      <c r="AE166" s="342"/>
      <c r="AF166" s="341"/>
      <c r="AG166" s="342"/>
      <c r="AH166" s="341"/>
      <c r="AI166" s="342"/>
      <c r="AJ166" s="341"/>
      <c r="AK166" s="342"/>
      <c r="AL166" s="341"/>
      <c r="AM166" s="342"/>
    </row>
    <row r="167" spans="1:39" ht="12.75" customHeight="1">
      <c r="AD167" s="341"/>
      <c r="AE167" s="342"/>
      <c r="AF167" s="341"/>
      <c r="AG167" s="342"/>
      <c r="AH167" s="341"/>
      <c r="AI167" s="342"/>
      <c r="AJ167" s="341"/>
      <c r="AK167" s="342"/>
      <c r="AL167" s="341"/>
      <c r="AM167" s="342"/>
    </row>
    <row r="168" spans="1:39" ht="12.75" customHeight="1">
      <c r="AD168" s="341"/>
      <c r="AE168" s="342"/>
      <c r="AF168" s="341"/>
      <c r="AG168" s="342"/>
      <c r="AH168" s="341"/>
      <c r="AI168" s="342"/>
      <c r="AJ168" s="341"/>
      <c r="AK168" s="342"/>
      <c r="AL168" s="341"/>
      <c r="AM168" s="342"/>
    </row>
  </sheetData>
  <mergeCells count="7">
    <mergeCell ref="K27:N29"/>
    <mergeCell ref="C11:C12"/>
    <mergeCell ref="D11:D12"/>
    <mergeCell ref="E11:E12"/>
    <mergeCell ref="F11:F12"/>
    <mergeCell ref="G11:G12"/>
    <mergeCell ref="H11:H12"/>
  </mergeCells>
  <hyperlinks>
    <hyperlink ref="N1" r:id="rId1"/>
    <hyperlink ref="N2" r:id="rId2"/>
  </hyperlinks>
  <printOptions horizontalCentered="1"/>
  <pageMargins left="0.78740157480314965" right="0.78740157480314965" top="0.98425196850393704" bottom="0.98425196850393704" header="0" footer="0"/>
  <pageSetup paperSize="9" scale="14" orientation="portrait" horizontalDpi="300" verticalDpi="300" r:id="rId3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35"/>
  <sheetViews>
    <sheetView showGridLines="0" workbookViewId="0">
      <selection activeCell="D7" sqref="D7"/>
    </sheetView>
  </sheetViews>
  <sheetFormatPr baseColWidth="10" defaultRowHeight="12.75"/>
  <cols>
    <col min="1" max="1" width="6.5703125" customWidth="1"/>
    <col min="2" max="2" width="6.42578125" customWidth="1"/>
    <col min="3" max="3" width="8.7109375" customWidth="1"/>
  </cols>
  <sheetData>
    <row r="2" spans="1:8">
      <c r="A2" s="540" t="s">
        <v>122</v>
      </c>
      <c r="B2" s="540"/>
      <c r="C2" s="540"/>
    </row>
    <row r="3" spans="1:8">
      <c r="D3" s="289"/>
      <c r="E3" s="289"/>
      <c r="F3" s="289"/>
    </row>
    <row r="4" spans="1:8" ht="15.75" customHeight="1">
      <c r="D4" s="541" t="s">
        <v>206</v>
      </c>
      <c r="E4" s="541"/>
      <c r="F4" s="541"/>
      <c r="G4" s="541"/>
      <c r="H4" s="541"/>
    </row>
    <row r="5" spans="1:8" ht="12.75" customHeight="1">
      <c r="D5" s="541"/>
      <c r="E5" s="541"/>
      <c r="F5" s="541"/>
      <c r="G5" s="541"/>
      <c r="H5" s="541"/>
    </row>
    <row r="6" spans="1:8" ht="12.75" customHeight="1">
      <c r="D6" s="542"/>
      <c r="E6" s="542"/>
      <c r="F6" s="542"/>
      <c r="G6" s="542"/>
      <c r="H6" s="542"/>
    </row>
    <row r="7" spans="1:8" ht="13.5">
      <c r="D7" s="312"/>
      <c r="E7" s="312"/>
      <c r="F7" s="312"/>
      <c r="G7" s="312"/>
      <c r="H7" s="312"/>
    </row>
    <row r="8" spans="1:8">
      <c r="D8" s="313" t="s">
        <v>123</v>
      </c>
    </row>
    <row r="9" spans="1:8">
      <c r="D9" t="s">
        <v>124</v>
      </c>
    </row>
    <row r="10" spans="1:8">
      <c r="D10" s="13" t="s">
        <v>125</v>
      </c>
    </row>
    <row r="11" spans="1:8">
      <c r="D11" t="s">
        <v>126</v>
      </c>
    </row>
    <row r="12" spans="1:8">
      <c r="D12" t="s">
        <v>127</v>
      </c>
    </row>
    <row r="14" spans="1:8">
      <c r="D14" t="s">
        <v>128</v>
      </c>
    </row>
    <row r="15" spans="1:8">
      <c r="D15" t="s">
        <v>129</v>
      </c>
    </row>
    <row r="17" spans="4:4">
      <c r="D17" t="s">
        <v>130</v>
      </c>
    </row>
    <row r="18" spans="4:4">
      <c r="D18" t="s">
        <v>131</v>
      </c>
    </row>
    <row r="19" spans="4:4">
      <c r="D19" t="s">
        <v>132</v>
      </c>
    </row>
    <row r="20" spans="4:4">
      <c r="D20" t="s">
        <v>133</v>
      </c>
    </row>
    <row r="22" spans="4:4">
      <c r="D22" s="74" t="s">
        <v>134</v>
      </c>
    </row>
    <row r="23" spans="4:4">
      <c r="D23" t="s">
        <v>135</v>
      </c>
    </row>
    <row r="24" spans="4:4">
      <c r="D24" t="s">
        <v>136</v>
      </c>
    </row>
    <row r="26" spans="4:4">
      <c r="D26" s="74" t="s">
        <v>137</v>
      </c>
    </row>
    <row r="27" spans="4:4">
      <c r="D27" t="s">
        <v>138</v>
      </c>
    </row>
    <row r="28" spans="4:4">
      <c r="D28" t="s">
        <v>139</v>
      </c>
    </row>
    <row r="31" spans="4:4">
      <c r="D31" s="313" t="s">
        <v>140</v>
      </c>
    </row>
    <row r="32" spans="4:4">
      <c r="D32" s="13" t="s">
        <v>141</v>
      </c>
    </row>
    <row r="33" spans="4:4">
      <c r="D33" t="s">
        <v>142</v>
      </c>
    </row>
    <row r="34" spans="4:4">
      <c r="D34" t="s">
        <v>143</v>
      </c>
    </row>
    <row r="35" spans="4:4">
      <c r="D35" t="s">
        <v>144</v>
      </c>
    </row>
  </sheetData>
  <sheetProtection algorithmName="SHA-512" hashValue="yi8mSDyuviSug8gBFn4y1OgcjEo/ZWsC7kJclkv5f44gp5PBkLP87cwmvASxcepesx5Z5fp/ba/i+pn0SHjn6g==" saltValue="ZslQxrx7CxNndsyrb5FlXg==" spinCount="100000" sheet="1" objects="1" scenarios="1"/>
  <mergeCells count="2">
    <mergeCell ref="A2:C2"/>
    <mergeCell ref="D4:H6"/>
  </mergeCells>
  <hyperlinks>
    <hyperlink ref="A2:C2" location="Presentación!A1" display="Presentación"/>
  </hyperlinks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2</vt:i4>
      </vt:variant>
    </vt:vector>
  </HeadingPairs>
  <TitlesOfParts>
    <vt:vector size="8" baseType="lpstr">
      <vt:lpstr>Presentación</vt:lpstr>
      <vt:lpstr>Descriptiva</vt:lpstr>
      <vt:lpstr>Prueba Normalidad D'Agostino</vt:lpstr>
      <vt:lpstr>MH01</vt:lpstr>
      <vt:lpstr>MH01 (2)</vt:lpstr>
      <vt:lpstr>CC</vt:lpstr>
      <vt:lpstr>'MH01'!Área_de_impresión</vt:lpstr>
      <vt:lpstr>'MH01 (2)'!Tabla</vt:lpstr>
    </vt:vector>
  </TitlesOfParts>
  <Company>Porto Alegre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</dc:creator>
  <cp:lastModifiedBy>Usuario</cp:lastModifiedBy>
  <dcterms:created xsi:type="dcterms:W3CDTF">2011-07-28T09:34:25Z</dcterms:created>
  <dcterms:modified xsi:type="dcterms:W3CDTF">2024-04-30T10:52:24Z</dcterms:modified>
</cp:coreProperties>
</file>