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000 Docencia\Montaje hojas de cálculo\"/>
    </mc:Choice>
  </mc:AlternateContent>
  <xr:revisionPtr revIDLastSave="0" documentId="13_ncr:1_{5ADA6F01-9627-450F-A5A5-44835A2DB8DA}" xr6:coauthVersionLast="47" xr6:coauthVersionMax="47" xr10:uidLastSave="{00000000-0000-0000-0000-000000000000}"/>
  <bookViews>
    <workbookView xWindow="-108" yWindow="-108" windowWidth="23256" windowHeight="12576" tabRatio="680" xr2:uid="{00000000-000D-0000-FFFF-FFFF00000000}"/>
  </bookViews>
  <sheets>
    <sheet name="Inicio" sheetId="19" r:id="rId1"/>
    <sheet name="Zap combinada" sheetId="7" r:id="rId2"/>
    <sheet name="Referencia" sheetId="2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8" i="7" l="1"/>
  <c r="B53" i="7"/>
  <c r="B47" i="7"/>
  <c r="B37" i="7"/>
  <c r="B41" i="7" s="1"/>
  <c r="B42" i="7" s="1"/>
  <c r="B15" i="7"/>
  <c r="B48" i="7" l="1"/>
  <c r="B30" i="7"/>
  <c r="B31" i="7"/>
  <c r="B24" i="7"/>
  <c r="B23" i="7"/>
  <c r="B62" i="7"/>
  <c r="B57" i="7"/>
  <c r="B17" i="7"/>
  <c r="B16" i="7" s="1"/>
  <c r="B63" i="7" l="1"/>
</calcChain>
</file>

<file path=xl/sharedStrings.xml><?xml version="1.0" encoding="utf-8"?>
<sst xmlns="http://schemas.openxmlformats.org/spreadsheetml/2006/main" count="84" uniqueCount="54">
  <si>
    <t>kN</t>
  </si>
  <si>
    <t>m</t>
  </si>
  <si>
    <t>mm</t>
  </si>
  <si>
    <t xml:space="preserve">m </t>
  </si>
  <si>
    <t>Canto de la zapata</t>
  </si>
  <si>
    <t>hmin</t>
  </si>
  <si>
    <t>cm</t>
  </si>
  <si>
    <t>hanclaje</t>
  </si>
  <si>
    <t>hvuelo</t>
  </si>
  <si>
    <t>Canto definitivo</t>
  </si>
  <si>
    <t>Momento flector de cálculo por metro lineal</t>
  </si>
  <si>
    <t>Md</t>
  </si>
  <si>
    <t>mKN/m</t>
  </si>
  <si>
    <t>Área por metro lineal</t>
  </si>
  <si>
    <t>As</t>
  </si>
  <si>
    <t>Datos de partida</t>
  </si>
  <si>
    <t>Lado mayor (a) definitivo</t>
  </si>
  <si>
    <t>Lado menor (b) definitivo</t>
  </si>
  <si>
    <t>Lado mayor (a) de la zapata</t>
  </si>
  <si>
    <t>Lado menor (b) de la zapata</t>
  </si>
  <si>
    <t>Área (dirección b)</t>
  </si>
  <si>
    <t>Distancia entre ejes</t>
  </si>
  <si>
    <t>Lado del pilar 1</t>
  </si>
  <si>
    <t>Lado del pilar 2</t>
  </si>
  <si>
    <t>Disposición en planta de pilares</t>
  </si>
  <si>
    <t>x1</t>
  </si>
  <si>
    <t>x2</t>
  </si>
  <si>
    <t>Vuelo</t>
  </si>
  <si>
    <t>ETS
ARQUITECTURA</t>
  </si>
  <si>
    <t>CONSTRUCCIÓN 2</t>
  </si>
  <si>
    <t>David Bienvenido Huertas</t>
  </si>
  <si>
    <t>PREDIMENSIONADO DE ZAPATAS COMBINADAS</t>
  </si>
  <si>
    <t>Límite elástico del acero</t>
  </si>
  <si>
    <t>Resistencia característica del hormigón</t>
  </si>
  <si>
    <t>m²</t>
  </si>
  <si>
    <t>N/mm²</t>
  </si>
  <si>
    <t>kN/m²</t>
  </si>
  <si>
    <t>cm²/m</t>
  </si>
  <si>
    <t>cm²</t>
  </si>
  <si>
    <t>Área de la zapata</t>
  </si>
  <si>
    <t>Área del redondo</t>
  </si>
  <si>
    <t>Separación entre redondos (dirección a)</t>
  </si>
  <si>
    <t>Separación entre redondos</t>
  </si>
  <si>
    <t>Separación entre redondos (dirección b)</t>
  </si>
  <si>
    <t>Tensión admisible del terreno</t>
  </si>
  <si>
    <t>Axil de cálculo (Nk2)</t>
  </si>
  <si>
    <t>Número de redondos</t>
  </si>
  <si>
    <t>Diámetro del pilar 1</t>
  </si>
  <si>
    <t>Diámetro del pilar 2</t>
  </si>
  <si>
    <t>Diámetro del redondo</t>
  </si>
  <si>
    <t>Número de redondos (dirección a)</t>
  </si>
  <si>
    <t>Número definitivo de redondos</t>
  </si>
  <si>
    <t>Número de redondos (dirección b)</t>
  </si>
  <si>
    <r>
      <t xml:space="preserve">Esta hoja de cálculo esta diseñada conforme al procedimiento de
cálculo incluido en el libro </t>
    </r>
    <r>
      <rPr>
        <b/>
        <sz val="16"/>
        <color theme="1"/>
        <rFont val="Calibri"/>
        <family val="2"/>
        <scheme val="minor"/>
      </rPr>
      <t>NUMEROS GORDOS EN EL PROYECTO DE ESTRUCTURAS</t>
    </r>
    <r>
      <rPr>
        <sz val="16"/>
        <color theme="1"/>
        <rFont val="Calibri"/>
        <family val="2"/>
        <scheme val="minor"/>
      </rPr>
      <t xml:space="preserve"> (ISBN: 9788493227043) de Juan Carlos Arroyo Portero.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</si>
</sst>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20"/>
      <color theme="1"/>
      <name val="Arial"/>
      <family val="2"/>
    </font>
    <font>
      <b/>
      <sz val="4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3" borderId="1" xfId="0" applyFill="1" applyBorder="1"/>
    <xf numFmtId="0" fontId="0" fillId="4" borderId="1" xfId="0" applyFill="1" applyBorder="1"/>
    <xf numFmtId="0" fontId="0" fillId="6" borderId="0" xfId="0" applyFill="1"/>
    <xf numFmtId="0" fontId="1" fillId="6" borderId="0" xfId="0" applyFont="1" applyFill="1"/>
    <xf numFmtId="0" fontId="0" fillId="3" borderId="2" xfId="0" applyFill="1" applyBorder="1"/>
    <xf numFmtId="0" fontId="0" fillId="3" borderId="4" xfId="0" applyFill="1" applyBorder="1"/>
    <xf numFmtId="0" fontId="1" fillId="4" borderId="1" xfId="0" applyFont="1" applyFill="1" applyBorder="1"/>
    <xf numFmtId="0" fontId="5" fillId="6" borderId="0" xfId="0" applyFont="1" applyFill="1"/>
    <xf numFmtId="0" fontId="2" fillId="6" borderId="0" xfId="0" applyFont="1" applyFill="1" applyAlignment="1">
      <alignment horizontal="left" vertical="center" wrapText="1"/>
    </xf>
    <xf numFmtId="0" fontId="3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/>
    </xf>
    <xf numFmtId="0" fontId="6" fillId="6" borderId="0" xfId="0" applyFont="1" applyFill="1" applyAlignment="1">
      <alignment horizontal="left" vertical="top" wrapText="1"/>
    </xf>
    <xf numFmtId="0" fontId="6" fillId="6" borderId="0" xfId="0" applyFont="1" applyFill="1" applyAlignment="1">
      <alignment horizontal="left" vertical="top"/>
    </xf>
    <xf numFmtId="2" fontId="0" fillId="3" borderId="3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6" borderId="0" xfId="0" applyFill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7" Type="http://schemas.openxmlformats.org/officeDocument/2006/relationships/image" Target="../media/image5.emf"/><Relationship Id="rId2" Type="http://schemas.openxmlformats.org/officeDocument/2006/relationships/image" Target="../media/image1.png"/><Relationship Id="rId1" Type="http://schemas.openxmlformats.org/officeDocument/2006/relationships/hyperlink" Target="#'Zap medianera'!A1"/><Relationship Id="rId6" Type="http://schemas.openxmlformats.org/officeDocument/2006/relationships/hyperlink" Target="#'Zap combinada'!A1"/><Relationship Id="rId5" Type="http://schemas.openxmlformats.org/officeDocument/2006/relationships/image" Target="../media/image4.jpe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213756</xdr:colOff>
      <xdr:row>19</xdr:row>
      <xdr:rowOff>95003</xdr:rowOff>
    </xdr:from>
    <xdr:to>
      <xdr:col>6</xdr:col>
      <xdr:colOff>368135</xdr:colOff>
      <xdr:row>24</xdr:row>
      <xdr:rowOff>89067</xdr:rowOff>
    </xdr:to>
    <xdr:pic>
      <xdr:nvPicPr>
        <xdr:cNvPr id="2" name="Gráfico 1" descr="Reproducir con relleno sóli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FE3155-F14F-4E4F-968C-A28D3B194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176156" y="4667003"/>
          <a:ext cx="946859" cy="908464"/>
        </a:xfrm>
        <a:prstGeom prst="rect">
          <a:avLst/>
        </a:prstGeom>
      </xdr:spPr>
    </xdr:pic>
    <xdr:clientData/>
  </xdr:twoCellAnchor>
  <xdr:twoCellAnchor editAs="oneCell">
    <xdr:from>
      <xdr:col>8</xdr:col>
      <xdr:colOff>457201</xdr:colOff>
      <xdr:row>23</xdr:row>
      <xdr:rowOff>87086</xdr:rowOff>
    </xdr:from>
    <xdr:to>
      <xdr:col>9</xdr:col>
      <xdr:colOff>780004</xdr:colOff>
      <xdr:row>25</xdr:row>
      <xdr:rowOff>110623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BB2E27F-991B-4C81-9A08-252E529FA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7041" y="5390606"/>
          <a:ext cx="1115283" cy="389297"/>
        </a:xfrm>
        <a:prstGeom prst="rect">
          <a:avLst/>
        </a:prstGeom>
      </xdr:spPr>
    </xdr:pic>
    <xdr:clientData/>
  </xdr:twoCellAnchor>
  <xdr:twoCellAnchor editAs="oneCell">
    <xdr:from>
      <xdr:col>1</xdr:col>
      <xdr:colOff>64642</xdr:colOff>
      <xdr:row>1</xdr:row>
      <xdr:rowOff>56859</xdr:rowOff>
    </xdr:from>
    <xdr:to>
      <xdr:col>3</xdr:col>
      <xdr:colOff>217715</xdr:colOff>
      <xdr:row>11</xdr:row>
      <xdr:rowOff>72524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63F0431-3F70-4E80-A8C1-4D111E768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299" y="241916"/>
          <a:ext cx="1742387" cy="22254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213756</xdr:colOff>
      <xdr:row>19</xdr:row>
      <xdr:rowOff>95003</xdr:rowOff>
    </xdr:from>
    <xdr:to>
      <xdr:col>6</xdr:col>
      <xdr:colOff>368135</xdr:colOff>
      <xdr:row>24</xdr:row>
      <xdr:rowOff>89067</xdr:rowOff>
    </xdr:to>
    <xdr:pic>
      <xdr:nvPicPr>
        <xdr:cNvPr id="5" name="Gráfico 4" descr="Reproducir con relleno sólid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EF0F6A0-A6AA-4A56-8C7D-205FD4902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176156" y="4667003"/>
          <a:ext cx="946859" cy="908464"/>
        </a:xfrm>
        <a:prstGeom prst="rect">
          <a:avLst/>
        </a:prstGeom>
      </xdr:spPr>
    </xdr:pic>
    <xdr:clientData/>
  </xdr:twoCellAnchor>
  <xdr:twoCellAnchor editAs="oneCell">
    <xdr:from>
      <xdr:col>8</xdr:col>
      <xdr:colOff>457201</xdr:colOff>
      <xdr:row>23</xdr:row>
      <xdr:rowOff>87086</xdr:rowOff>
    </xdr:from>
    <xdr:to>
      <xdr:col>9</xdr:col>
      <xdr:colOff>780004</xdr:colOff>
      <xdr:row>25</xdr:row>
      <xdr:rowOff>110623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E57E6AD-B02B-4CBD-A55E-F81A7079F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7041" y="5390606"/>
          <a:ext cx="1115283" cy="389297"/>
        </a:xfrm>
        <a:prstGeom prst="rect">
          <a:avLst/>
        </a:prstGeom>
      </xdr:spPr>
    </xdr:pic>
    <xdr:clientData/>
  </xdr:twoCellAnchor>
  <xdr:twoCellAnchor editAs="oneCell">
    <xdr:from>
      <xdr:col>9</xdr:col>
      <xdr:colOff>732291</xdr:colOff>
      <xdr:row>2</xdr:row>
      <xdr:rowOff>119742</xdr:rowOff>
    </xdr:from>
    <xdr:to>
      <xdr:col>11</xdr:col>
      <xdr:colOff>717176</xdr:colOff>
      <xdr:row>11</xdr:row>
      <xdr:rowOff>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AA8ED23-874D-4450-A9F4-CE880D5DF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4205" y="489856"/>
          <a:ext cx="1574200" cy="1905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8</xdr:col>
      <xdr:colOff>18762</xdr:colOff>
      <xdr:row>13</xdr:row>
      <xdr:rowOff>9214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B7DFE58-D4A5-4FAC-A3F3-FDA1385CE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0" y="0"/>
          <a:ext cx="2304762" cy="2485714"/>
        </a:xfrm>
        <a:prstGeom prst="rect">
          <a:avLst/>
        </a:prstGeom>
      </xdr:spPr>
    </xdr:pic>
    <xdr:clientData/>
  </xdr:twoCellAnchor>
  <xdr:twoCellAnchor editAs="oneCell">
    <xdr:from>
      <xdr:col>5</xdr:col>
      <xdr:colOff>9525</xdr:colOff>
      <xdr:row>17</xdr:row>
      <xdr:rowOff>38101</xdr:rowOff>
    </xdr:from>
    <xdr:to>
      <xdr:col>8</xdr:col>
      <xdr:colOff>190192</xdr:colOff>
      <xdr:row>24</xdr:row>
      <xdr:rowOff>152401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1A40CE-409E-4001-B94D-331F92EE84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61220"/>
        <a:stretch/>
      </xdr:blipFill>
      <xdr:spPr>
        <a:xfrm>
          <a:off x="4219575" y="3276601"/>
          <a:ext cx="2466667" cy="1447800"/>
        </a:xfrm>
        <a:prstGeom prst="rect">
          <a:avLst/>
        </a:prstGeom>
      </xdr:spPr>
    </xdr:pic>
    <xdr:clientData/>
  </xdr:twoCellAnchor>
  <xdr:oneCellAnchor>
    <xdr:from>
      <xdr:col>3</xdr:col>
      <xdr:colOff>171450</xdr:colOff>
      <xdr:row>13</xdr:row>
      <xdr:rowOff>109537</xdr:rowOff>
    </xdr:from>
    <xdr:ext cx="1129220" cy="3157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184D4B1B-4064-47E7-8BAF-8E079642EECC}"/>
                </a:ext>
              </a:extLst>
            </xdr:cNvPr>
            <xdr:cNvSpPr txBox="1"/>
          </xdr:nvSpPr>
          <xdr:spPr>
            <a:xfrm>
              <a:off x="2857500" y="2395537"/>
              <a:ext cx="1129220" cy="315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𝜎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𝑎𝑑𝑚</m:t>
                        </m:r>
                      </m:sub>
                    </m:sSub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E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𝑁</m:t>
                            </m:r>
                          </m:e>
                          <m:sub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𝑘</m:t>
                            </m:r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+</m:t>
                        </m:r>
                        <m:sSub>
                          <m:sSubPr>
                            <m:ctrlP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𝑁</m:t>
                            </m:r>
                          </m:e>
                          <m:sub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𝑘</m:t>
                            </m:r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num>
                      <m:den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𝐴</m:t>
                        </m:r>
                      </m:den>
                    </m:f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184D4B1B-4064-47E7-8BAF-8E079642EECC}"/>
                </a:ext>
              </a:extLst>
            </xdr:cNvPr>
            <xdr:cNvSpPr txBox="1"/>
          </xdr:nvSpPr>
          <xdr:spPr>
            <a:xfrm>
              <a:off x="2857500" y="2395537"/>
              <a:ext cx="1129220" cy="315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𝜎_</a:t>
              </a:r>
              <a:r>
                <a:rPr lang="es-ES" sz="1100" b="0" i="0">
                  <a:latin typeface="Cambria Math" panose="02040503050406030204" pitchFamily="18" charset="0"/>
                </a:rPr>
                <a:t>𝑎𝑑𝑚=(𝑁_𝑘1+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𝑁_𝑘2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</a:t>
              </a:r>
              <a:r>
                <a:rPr lang="es-ES" sz="1100" b="0" i="0">
                  <a:latin typeface="Cambria Math" panose="02040503050406030204" pitchFamily="18" charset="0"/>
                </a:rPr>
                <a:t>𝐴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3</xdr:col>
      <xdr:colOff>85725</xdr:colOff>
      <xdr:row>28</xdr:row>
      <xdr:rowOff>171450</xdr:rowOff>
    </xdr:from>
    <xdr:ext cx="1325235" cy="1863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1581EDD2-BE78-489A-B9EB-FC9BB2CE24BB}"/>
                </a:ext>
              </a:extLst>
            </xdr:cNvPr>
            <xdr:cNvSpPr txBox="1"/>
          </xdr:nvSpPr>
          <xdr:spPr>
            <a:xfrm>
              <a:off x="2771775" y="5505450"/>
              <a:ext cx="1325235" cy="1863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h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𝑎𝑛𝑐𝑙𝑎𝑗𝑒</m:t>
                        </m:r>
                      </m:sub>
                    </m:sSub>
                    <m:r>
                      <a:rPr lang="es-ES" sz="1100" b="0" i="1">
                        <a:latin typeface="Cambria Math" panose="02040503050406030204" pitchFamily="18" charset="0"/>
                      </a:rPr>
                      <m:t>=15</m:t>
                    </m:r>
                    <m:sSup>
                      <m:sSup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E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∅</m:t>
                        </m:r>
                      </m:e>
                      <m:sup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ES" sz="1100" b="0" i="1">
                        <a:latin typeface="Cambria Math" panose="02040503050406030204" pitchFamily="18" charset="0"/>
                      </a:rPr>
                      <m:t>+10</m:t>
                    </m:r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1581EDD2-BE78-489A-B9EB-FC9BB2CE24BB}"/>
                </a:ext>
              </a:extLst>
            </xdr:cNvPr>
            <xdr:cNvSpPr txBox="1"/>
          </xdr:nvSpPr>
          <xdr:spPr>
            <a:xfrm>
              <a:off x="2771775" y="5505450"/>
              <a:ext cx="1325235" cy="1863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ℎ_𝑎𝑛𝑐𝑙𝑎𝑗𝑒=15</a:t>
              </a:r>
              <a:r>
                <a:rPr lang="es-E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∅^</a:t>
              </a:r>
              <a:r>
                <a:rPr lang="es-ES" sz="1100" b="0" i="0">
                  <a:latin typeface="Cambria Math" panose="02040503050406030204" pitchFamily="18" charset="0"/>
                </a:rPr>
                <a:t>2+10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3</xdr:col>
      <xdr:colOff>142875</xdr:colOff>
      <xdr:row>29</xdr:row>
      <xdr:rowOff>180975</xdr:rowOff>
    </xdr:from>
    <xdr:ext cx="377155" cy="28911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F310654E-9939-4728-B0B2-2EE23AB45B93}"/>
                </a:ext>
              </a:extLst>
            </xdr:cNvPr>
            <xdr:cNvSpPr txBox="1"/>
          </xdr:nvSpPr>
          <xdr:spPr>
            <a:xfrm>
              <a:off x="4381500" y="3800475"/>
              <a:ext cx="377155" cy="2891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latin typeface="Cambria Math" panose="02040503050406030204" pitchFamily="18" charset="0"/>
                      </a:rPr>
                      <m:t>h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𝑣</m:t>
                        </m:r>
                      </m:num>
                      <m:den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F310654E-9939-4728-B0B2-2EE23AB45B93}"/>
                </a:ext>
              </a:extLst>
            </xdr:cNvPr>
            <xdr:cNvSpPr txBox="1"/>
          </xdr:nvSpPr>
          <xdr:spPr>
            <a:xfrm>
              <a:off x="4381500" y="3800475"/>
              <a:ext cx="377155" cy="2891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i="0">
                  <a:latin typeface="Cambria Math" panose="02040503050406030204" pitchFamily="18" charset="0"/>
                </a:rPr>
                <a:t>ℎ</a:t>
              </a:r>
              <a:r>
                <a:rPr lang="es-ES" sz="1100" b="0" i="0">
                  <a:latin typeface="Cambria Math" panose="02040503050406030204" pitchFamily="18" charset="0"/>
                </a:rPr>
                <a:t>=𝑣/2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3</xdr:col>
      <xdr:colOff>133350</xdr:colOff>
      <xdr:row>35</xdr:row>
      <xdr:rowOff>95250</xdr:rowOff>
    </xdr:from>
    <xdr:ext cx="1042593" cy="34291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id="{63DF551A-2395-489C-BAB1-06C26E1BBF2E}"/>
                </a:ext>
              </a:extLst>
            </xdr:cNvPr>
            <xdr:cNvSpPr txBox="1"/>
          </xdr:nvSpPr>
          <xdr:spPr>
            <a:xfrm>
              <a:off x="2819400" y="6572250"/>
              <a:ext cx="1042593" cy="3429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𝑀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  <m:r>
                      <a:rPr lang="es-ES" sz="1100" b="0" i="1">
                        <a:latin typeface="Cambria Math" panose="02040503050406030204" pitchFamily="18" charset="0"/>
                      </a:rPr>
                      <m:t>=1,5</m:t>
                    </m:r>
                    <m:sSub>
                      <m:sSubPr>
                        <m:ctrlP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𝜎</m:t>
                        </m:r>
                      </m:e>
                      <m:sub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𝑎𝑑𝑚</m:t>
                        </m:r>
                      </m:sub>
                    </m:sSub>
                    <m:f>
                      <m:fPr>
                        <m:ctrlP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𝑣</m:t>
                            </m:r>
                          </m:e>
                          <m:sup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id="{63DF551A-2395-489C-BAB1-06C26E1BBF2E}"/>
                </a:ext>
              </a:extLst>
            </xdr:cNvPr>
            <xdr:cNvSpPr txBox="1"/>
          </xdr:nvSpPr>
          <xdr:spPr>
            <a:xfrm>
              <a:off x="2819400" y="6572250"/>
              <a:ext cx="1042593" cy="3429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𝑀_𝑑=1,5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𝜎_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𝑎𝑑𝑚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^2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/2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3</xdr:col>
      <xdr:colOff>38100</xdr:colOff>
      <xdr:row>39</xdr:row>
      <xdr:rowOff>104775</xdr:rowOff>
    </xdr:from>
    <xdr:ext cx="1208921" cy="36439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id="{6751221C-879E-4FA4-B723-3117D6F11A95}"/>
                </a:ext>
              </a:extLst>
            </xdr:cNvPr>
            <xdr:cNvSpPr txBox="1"/>
          </xdr:nvSpPr>
          <xdr:spPr>
            <a:xfrm>
              <a:off x="4276725" y="5629275"/>
              <a:ext cx="1208921" cy="36439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𝐴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sub>
                    </m:sSub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</m:t>
                            </m:r>
                          </m:e>
                          <m:sub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sub>
                        </m:sSub>
                      </m:num>
                      <m:den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0,8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h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sSub>
                          <m:sSubPr>
                            <m:ctrlP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𝑓</m:t>
                            </m:r>
                          </m:e>
                          <m:sub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𝑦𝑑</m:t>
                            </m:r>
                          </m:sub>
                        </m:sSub>
                      </m:den>
                    </m:f>
                    <m:r>
                      <a:rPr lang="es-E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10</m:t>
                    </m:r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id="{6751221C-879E-4FA4-B723-3117D6F11A95}"/>
                </a:ext>
              </a:extLst>
            </xdr:cNvPr>
            <xdr:cNvSpPr txBox="1"/>
          </xdr:nvSpPr>
          <xdr:spPr>
            <a:xfrm>
              <a:off x="4276725" y="5629275"/>
              <a:ext cx="1208921" cy="36439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𝐴_𝑠=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𝑀_𝑑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/(0,8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∙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ℎ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∙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𝑓_𝑦𝑑 ) 10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3</xdr:col>
      <xdr:colOff>66675</xdr:colOff>
      <xdr:row>41</xdr:row>
      <xdr:rowOff>60960</xdr:rowOff>
    </xdr:from>
    <xdr:ext cx="69217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id="{DBD82851-68FA-469B-AE52-E92C7421838C}"/>
                </a:ext>
              </a:extLst>
            </xdr:cNvPr>
            <xdr:cNvSpPr txBox="1"/>
          </xdr:nvSpPr>
          <xdr:spPr>
            <a:xfrm>
              <a:off x="4234815" y="7559040"/>
              <a:ext cx="69217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𝐴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sub>
                    </m:sSub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𝐴</m:t>
                        </m:r>
                      </m:e>
                      <m:sub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</m:t>
                        </m:r>
                      </m:sub>
                    </m:sSub>
                    <m:r>
                      <a:rPr lang="es-E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∙</m:t>
                    </m:r>
                    <m:r>
                      <a:rPr lang="es-E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𝑎</m:t>
                    </m:r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id="{DBD82851-68FA-469B-AE52-E92C7421838C}"/>
                </a:ext>
              </a:extLst>
            </xdr:cNvPr>
            <xdr:cNvSpPr txBox="1"/>
          </xdr:nvSpPr>
          <xdr:spPr>
            <a:xfrm>
              <a:off x="4234815" y="7559040"/>
              <a:ext cx="69217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ES" sz="1100" b="0" i="0">
                  <a:latin typeface="Cambria Math" panose="02040503050406030204" pitchFamily="18" charset="0"/>
                </a:rPr>
                <a:t>𝐴_𝑠=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𝐴_𝑠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∙𝑎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3</xdr:col>
      <xdr:colOff>57150</xdr:colOff>
      <xdr:row>47</xdr:row>
      <xdr:rowOff>28575</xdr:rowOff>
    </xdr:from>
    <xdr:ext cx="715644" cy="3617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id="{B0F9B594-5688-414A-A2A6-608B74FA3992}"/>
                </a:ext>
              </a:extLst>
            </xdr:cNvPr>
            <xdr:cNvSpPr txBox="1"/>
          </xdr:nvSpPr>
          <xdr:spPr>
            <a:xfrm>
              <a:off x="4295775" y="7839075"/>
              <a:ext cx="715644" cy="3617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latin typeface="Cambria Math" panose="02040503050406030204" pitchFamily="18" charset="0"/>
                      </a:rPr>
                      <m:t>𝑁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º=</m:t>
                    </m:r>
                    <m:f>
                      <m:f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𝐴</m:t>
                            </m:r>
                          </m:e>
                          <m:sub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𝑠</m:t>
                            </m:r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,</m:t>
                            </m:r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𝑑𝑒𝑓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𝐴</m:t>
                            </m:r>
                          </m:e>
                          <m:sub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∅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id="{B0F9B594-5688-414A-A2A6-608B74FA3992}"/>
                </a:ext>
              </a:extLst>
            </xdr:cNvPr>
            <xdr:cNvSpPr txBox="1"/>
          </xdr:nvSpPr>
          <xdr:spPr>
            <a:xfrm>
              <a:off x="4295775" y="7839075"/>
              <a:ext cx="715644" cy="3617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i="0">
                  <a:latin typeface="Cambria Math" panose="02040503050406030204" pitchFamily="18" charset="0"/>
                </a:rPr>
                <a:t>𝑁</a:t>
              </a:r>
              <a:r>
                <a:rPr lang="es-ES" sz="1100" b="0" i="0">
                  <a:latin typeface="Cambria Math" panose="02040503050406030204" pitchFamily="18" charset="0"/>
                </a:rPr>
                <a:t>º=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𝐴_(𝑠,𝑑𝑒𝑓)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𝐴_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∅ 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3</xdr:col>
      <xdr:colOff>180975</xdr:colOff>
      <xdr:row>51</xdr:row>
      <xdr:rowOff>114300</xdr:rowOff>
    </xdr:from>
    <xdr:ext cx="2452338" cy="32290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id="{0751B8BC-14E9-4AAA-B0D8-BDDC5FC3ED9B}"/>
                </a:ext>
              </a:extLst>
            </xdr:cNvPr>
            <xdr:cNvSpPr txBox="1"/>
          </xdr:nvSpPr>
          <xdr:spPr>
            <a:xfrm>
              <a:off x="4419600" y="8496300"/>
              <a:ext cx="2452338" cy="3229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latin typeface="Cambria Math" panose="02040503050406030204" pitchFamily="18" charset="0"/>
                      </a:rPr>
                      <m:t>𝑆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𝑒𝑝𝑎𝑟𝑎𝑐𝑖𝑜𝑛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𝑎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−2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𝑁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º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𝑟𝑒𝑑𝑜𝑛𝑑𝑜𝑠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∅</m:t>
                        </m:r>
                      </m:num>
                      <m:den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𝑁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º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𝑟𝑒𝑑𝑜𝑛𝑑𝑜𝑠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−1</m:t>
                        </m:r>
                      </m:den>
                    </m:f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id="{0751B8BC-14E9-4AAA-B0D8-BDDC5FC3ED9B}"/>
                </a:ext>
              </a:extLst>
            </xdr:cNvPr>
            <xdr:cNvSpPr txBox="1"/>
          </xdr:nvSpPr>
          <xdr:spPr>
            <a:xfrm>
              <a:off x="4419600" y="8496300"/>
              <a:ext cx="2452338" cy="3229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i="0">
                  <a:latin typeface="Cambria Math" panose="02040503050406030204" pitchFamily="18" charset="0"/>
                </a:rPr>
                <a:t>𝑆</a:t>
              </a:r>
              <a:r>
                <a:rPr lang="es-ES" sz="1100" b="0" i="0">
                  <a:latin typeface="Cambria Math" panose="02040503050406030204" pitchFamily="18" charset="0"/>
                </a:rPr>
                <a:t>𝑒𝑝𝑎𝑟𝑎𝑐𝑖𝑜𝑛=(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𝑎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−2𝑟−𝑁º𝑟𝑒𝑑𝑜𝑛𝑑𝑜𝑠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∙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∅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𝑁º𝑟𝑒𝑑𝑜𝑛𝑑𝑜𝑠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−1)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3</xdr:col>
      <xdr:colOff>200025</xdr:colOff>
      <xdr:row>15</xdr:row>
      <xdr:rowOff>80010</xdr:rowOff>
    </xdr:from>
    <xdr:ext cx="45493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>
              <a:extLst>
                <a:ext uri="{FF2B5EF4-FFF2-40B4-BE49-F238E27FC236}">
                  <a16:creationId xmlns:a16="http://schemas.microsoft.com/office/drawing/2014/main" id="{CF40A2BD-3A9E-4251-B8AB-90A4A2D752D4}"/>
                </a:ext>
              </a:extLst>
            </xdr:cNvPr>
            <xdr:cNvSpPr txBox="1"/>
          </xdr:nvSpPr>
          <xdr:spPr>
            <a:xfrm>
              <a:off x="4368165" y="2823210"/>
              <a:ext cx="45493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latin typeface="Cambria Math" panose="02040503050406030204" pitchFamily="18" charset="0"/>
                      </a:rPr>
                      <m:t>𝑎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=2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𝑏</m:t>
                    </m:r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24" name="CuadroTexto 23">
              <a:extLst>
                <a:ext uri="{FF2B5EF4-FFF2-40B4-BE49-F238E27FC236}">
                  <a16:creationId xmlns:a16="http://schemas.microsoft.com/office/drawing/2014/main" id="{CF40A2BD-3A9E-4251-B8AB-90A4A2D752D4}"/>
                </a:ext>
              </a:extLst>
            </xdr:cNvPr>
            <xdr:cNvSpPr txBox="1"/>
          </xdr:nvSpPr>
          <xdr:spPr>
            <a:xfrm>
              <a:off x="4368165" y="2823210"/>
              <a:ext cx="45493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ES" sz="1100" i="0">
                  <a:latin typeface="Cambria Math" panose="02040503050406030204" pitchFamily="18" charset="0"/>
                </a:rPr>
                <a:t>𝑎</a:t>
              </a:r>
              <a:r>
                <a:rPr lang="es-ES" sz="1100" b="0" i="0">
                  <a:latin typeface="Cambria Math" panose="02040503050406030204" pitchFamily="18" charset="0"/>
                </a:rPr>
                <a:t>=2𝑏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2</xdr:col>
      <xdr:colOff>752475</xdr:colOff>
      <xdr:row>56</xdr:row>
      <xdr:rowOff>0</xdr:rowOff>
    </xdr:from>
    <xdr:ext cx="69217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id="{C84770C3-31A1-479E-A312-B1861E7DC1C1}"/>
                </a:ext>
              </a:extLst>
            </xdr:cNvPr>
            <xdr:cNvSpPr txBox="1"/>
          </xdr:nvSpPr>
          <xdr:spPr>
            <a:xfrm>
              <a:off x="4229100" y="9144000"/>
              <a:ext cx="69217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𝐴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sub>
                    </m:sSub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𝐴</m:t>
                        </m:r>
                      </m:e>
                      <m:sub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</m:t>
                        </m:r>
                      </m:sub>
                    </m:sSub>
                    <m:r>
                      <a:rPr lang="es-E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∙</m:t>
                    </m:r>
                    <m:r>
                      <a:rPr lang="es-E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𝑏</m:t>
                    </m:r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id="{C84770C3-31A1-479E-A312-B1861E7DC1C1}"/>
                </a:ext>
              </a:extLst>
            </xdr:cNvPr>
            <xdr:cNvSpPr txBox="1"/>
          </xdr:nvSpPr>
          <xdr:spPr>
            <a:xfrm>
              <a:off x="4229100" y="9144000"/>
              <a:ext cx="69217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𝐴_𝑠=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𝐴_𝑠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∙𝑏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3</xdr:col>
      <xdr:colOff>57150</xdr:colOff>
      <xdr:row>62</xdr:row>
      <xdr:rowOff>28575</xdr:rowOff>
    </xdr:from>
    <xdr:ext cx="715644" cy="3617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>
              <a:extLst>
                <a:ext uri="{FF2B5EF4-FFF2-40B4-BE49-F238E27FC236}">
                  <a16:creationId xmlns:a16="http://schemas.microsoft.com/office/drawing/2014/main" id="{DED8A252-6C47-4564-AED2-FE11279745BA}"/>
                </a:ext>
              </a:extLst>
            </xdr:cNvPr>
            <xdr:cNvSpPr txBox="1"/>
          </xdr:nvSpPr>
          <xdr:spPr>
            <a:xfrm>
              <a:off x="4295775" y="10696575"/>
              <a:ext cx="715644" cy="3617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latin typeface="Cambria Math" panose="02040503050406030204" pitchFamily="18" charset="0"/>
                      </a:rPr>
                      <m:t>𝑁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º=</m:t>
                    </m:r>
                    <m:f>
                      <m:f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𝐴</m:t>
                            </m:r>
                          </m:e>
                          <m:sub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𝑠</m:t>
                            </m:r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,</m:t>
                            </m:r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𝑑𝑒𝑓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𝐴</m:t>
                            </m:r>
                          </m:e>
                          <m:sub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∅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29" name="CuadroTexto 28">
              <a:extLst>
                <a:ext uri="{FF2B5EF4-FFF2-40B4-BE49-F238E27FC236}">
                  <a16:creationId xmlns:a16="http://schemas.microsoft.com/office/drawing/2014/main" id="{DED8A252-6C47-4564-AED2-FE11279745BA}"/>
                </a:ext>
              </a:extLst>
            </xdr:cNvPr>
            <xdr:cNvSpPr txBox="1"/>
          </xdr:nvSpPr>
          <xdr:spPr>
            <a:xfrm>
              <a:off x="4295775" y="10696575"/>
              <a:ext cx="715644" cy="3617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i="0">
                  <a:latin typeface="Cambria Math" panose="02040503050406030204" pitchFamily="18" charset="0"/>
                </a:rPr>
                <a:t>𝑁</a:t>
              </a:r>
              <a:r>
                <a:rPr lang="es-ES" sz="1100" b="0" i="0">
                  <a:latin typeface="Cambria Math" panose="02040503050406030204" pitchFamily="18" charset="0"/>
                </a:rPr>
                <a:t>º=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𝐴_(𝑠,𝑑𝑒𝑓)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𝐴_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∅ 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3</xdr:col>
      <xdr:colOff>180975</xdr:colOff>
      <xdr:row>66</xdr:row>
      <xdr:rowOff>114300</xdr:rowOff>
    </xdr:from>
    <xdr:ext cx="2452338" cy="32290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id="{79BF7F86-BA01-47AA-9DBA-2BB35BCD3871}"/>
                </a:ext>
              </a:extLst>
            </xdr:cNvPr>
            <xdr:cNvSpPr txBox="1"/>
          </xdr:nvSpPr>
          <xdr:spPr>
            <a:xfrm>
              <a:off x="4419600" y="11353800"/>
              <a:ext cx="2452338" cy="3229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latin typeface="Cambria Math" panose="02040503050406030204" pitchFamily="18" charset="0"/>
                      </a:rPr>
                      <m:t>𝑆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𝑒𝑝𝑎𝑟𝑎𝑐𝑖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ó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𝑛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𝑎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−2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𝑁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º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𝑟𝑒𝑑𝑜𝑛𝑑𝑜𝑠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∅</m:t>
                        </m:r>
                      </m:num>
                      <m:den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𝑁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º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𝑟𝑒𝑑𝑜𝑛𝑑𝑜𝑠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−1</m:t>
                        </m:r>
                      </m:den>
                    </m:f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id="{79BF7F86-BA01-47AA-9DBA-2BB35BCD3871}"/>
                </a:ext>
              </a:extLst>
            </xdr:cNvPr>
            <xdr:cNvSpPr txBox="1"/>
          </xdr:nvSpPr>
          <xdr:spPr>
            <a:xfrm>
              <a:off x="4419600" y="11353800"/>
              <a:ext cx="2452338" cy="3229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ES" sz="1100" i="0">
                  <a:latin typeface="Cambria Math" panose="02040503050406030204" pitchFamily="18" charset="0"/>
                </a:rPr>
                <a:t>𝑆</a:t>
              </a:r>
              <a:r>
                <a:rPr lang="es-ES" sz="1100" b="0" i="0">
                  <a:latin typeface="Cambria Math" panose="02040503050406030204" pitchFamily="18" charset="0"/>
                </a:rPr>
                <a:t>𝑒𝑝𝑎𝑟𝑎𝑐𝑖ó𝑛=(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𝑎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−2𝑟−𝑁º𝑟𝑒𝑑𝑜𝑛𝑑𝑜𝑠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∙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∅)/(𝑁º𝑟𝑒𝑑𝑜𝑛𝑑𝑜𝑠−1)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3</xdr:col>
      <xdr:colOff>28575</xdr:colOff>
      <xdr:row>21</xdr:row>
      <xdr:rowOff>104775</xdr:rowOff>
    </xdr:from>
    <xdr:ext cx="958211" cy="34554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>
              <a:extLst>
                <a:ext uri="{FF2B5EF4-FFF2-40B4-BE49-F238E27FC236}">
                  <a16:creationId xmlns:a16="http://schemas.microsoft.com/office/drawing/2014/main" id="{04B1F0AE-9BCB-4532-8F8F-204D3CA5900C}"/>
                </a:ext>
              </a:extLst>
            </xdr:cNvPr>
            <xdr:cNvSpPr txBox="1"/>
          </xdr:nvSpPr>
          <xdr:spPr>
            <a:xfrm>
              <a:off x="2714625" y="3724275"/>
              <a:ext cx="958211" cy="3455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𝑁</m:t>
                            </m:r>
                          </m:e>
                          <m:sub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𝑘</m:t>
                            </m:r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𝐿</m:t>
                        </m:r>
                      </m:num>
                      <m:den>
                        <m:sSub>
                          <m:sSubPr>
                            <m:ctrlP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𝑁</m:t>
                            </m:r>
                          </m:e>
                          <m:sub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𝑘</m:t>
                            </m:r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𝑁</m:t>
                            </m:r>
                          </m:e>
                          <m:sub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𝑘</m:t>
                            </m:r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31" name="CuadroTexto 30">
              <a:extLst>
                <a:ext uri="{FF2B5EF4-FFF2-40B4-BE49-F238E27FC236}">
                  <a16:creationId xmlns:a16="http://schemas.microsoft.com/office/drawing/2014/main" id="{04B1F0AE-9BCB-4532-8F8F-204D3CA5900C}"/>
                </a:ext>
              </a:extLst>
            </xdr:cNvPr>
            <xdr:cNvSpPr txBox="1"/>
          </xdr:nvSpPr>
          <xdr:spPr>
            <a:xfrm>
              <a:off x="2714625" y="3724275"/>
              <a:ext cx="958211" cy="3455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𝑥_1=(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𝑁_𝑘2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𝐿)/(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𝑁_𝑘1+𝑁_𝑘2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3</xdr:col>
      <xdr:colOff>28575</xdr:colOff>
      <xdr:row>23</xdr:row>
      <xdr:rowOff>180975</xdr:rowOff>
    </xdr:from>
    <xdr:ext cx="958211" cy="34554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id="{81843DDA-0923-4791-A774-76030C45F958}"/>
                </a:ext>
              </a:extLst>
            </xdr:cNvPr>
            <xdr:cNvSpPr txBox="1"/>
          </xdr:nvSpPr>
          <xdr:spPr>
            <a:xfrm>
              <a:off x="2714625" y="4181475"/>
              <a:ext cx="958211" cy="3455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𝑁</m:t>
                            </m:r>
                          </m:e>
                          <m:sub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𝑘</m:t>
                            </m:r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𝐿</m:t>
                        </m:r>
                      </m:num>
                      <m:den>
                        <m:sSub>
                          <m:sSubPr>
                            <m:ctrlP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𝑁</m:t>
                            </m:r>
                          </m:e>
                          <m:sub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𝑘</m:t>
                            </m:r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𝑁</m:t>
                            </m:r>
                          </m:e>
                          <m:sub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𝑘</m:t>
                            </m:r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id="{81843DDA-0923-4791-A774-76030C45F958}"/>
                </a:ext>
              </a:extLst>
            </xdr:cNvPr>
            <xdr:cNvSpPr txBox="1"/>
          </xdr:nvSpPr>
          <xdr:spPr>
            <a:xfrm>
              <a:off x="2714625" y="4181475"/>
              <a:ext cx="958211" cy="3455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𝑥_2=(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𝑁_𝑘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 𝐿)/(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𝑁_𝑘1+𝑁_𝑘2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</a:t>
              </a:r>
              <a:endParaRPr lang="es-ES" sz="1100"/>
            </a:p>
          </xdr:txBody>
        </xdr:sp>
      </mc:Fallback>
    </mc:AlternateContent>
    <xdr:clientData/>
  </xdr:oneCellAnchor>
  <xdr:twoCellAnchor editAs="oneCell">
    <xdr:from>
      <xdr:col>5</xdr:col>
      <xdr:colOff>114300</xdr:colOff>
      <xdr:row>26</xdr:row>
      <xdr:rowOff>123825</xdr:rowOff>
    </xdr:from>
    <xdr:to>
      <xdr:col>8</xdr:col>
      <xdr:colOff>133062</xdr:colOff>
      <xdr:row>33</xdr:row>
      <xdr:rowOff>171277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0FA41728-C89A-4CF9-8D9B-7FC9D6530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24350" y="4886325"/>
          <a:ext cx="2304762" cy="1380952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15</xdr:row>
      <xdr:rowOff>133350</xdr:rowOff>
    </xdr:from>
    <xdr:to>
      <xdr:col>11</xdr:col>
      <xdr:colOff>142567</xdr:colOff>
      <xdr:row>25</xdr:row>
      <xdr:rowOff>170983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23A2E7B3-38A1-4CD8-98E7-D42589FCB5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47965"/>
        <a:stretch/>
      </xdr:blipFill>
      <xdr:spPr>
        <a:xfrm>
          <a:off x="6457950" y="2990850"/>
          <a:ext cx="2466667" cy="1942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87ACE-6CB3-4422-8F4D-1605A971B923}">
  <dimension ref="C4:J19"/>
  <sheetViews>
    <sheetView tabSelected="1" zoomScale="80" zoomScaleNormal="80" workbookViewId="0">
      <selection activeCell="B17" sqref="B17"/>
    </sheetView>
  </sheetViews>
  <sheetFormatPr baseColWidth="10" defaultRowHeight="14.4" x14ac:dyDescent="0.3"/>
  <cols>
    <col min="1" max="16384" width="11.5546875" style="3"/>
  </cols>
  <sheetData>
    <row r="4" spans="3:10" ht="43.2" customHeight="1" x14ac:dyDescent="0.3">
      <c r="H4" s="9" t="s">
        <v>28</v>
      </c>
      <c r="I4" s="9"/>
      <c r="J4" s="9"/>
    </row>
    <row r="5" spans="3:10" ht="14.4" customHeight="1" x14ac:dyDescent="0.3">
      <c r="H5" s="9"/>
      <c r="I5" s="9"/>
      <c r="J5" s="9"/>
    </row>
    <row r="6" spans="3:10" ht="14.4" customHeight="1" x14ac:dyDescent="0.3">
      <c r="H6" s="9"/>
      <c r="I6" s="9"/>
      <c r="J6" s="9"/>
    </row>
    <row r="14" spans="3:10" ht="59.4" x14ac:dyDescent="1.1000000000000001">
      <c r="C14" s="10" t="s">
        <v>29</v>
      </c>
      <c r="D14" s="10"/>
      <c r="E14" s="10"/>
      <c r="F14" s="10"/>
      <c r="G14" s="10"/>
      <c r="H14" s="10"/>
      <c r="I14" s="10"/>
      <c r="J14" s="10"/>
    </row>
    <row r="15" spans="3:10" ht="23.4" customHeight="1" x14ac:dyDescent="0.3">
      <c r="C15" s="11" t="s">
        <v>31</v>
      </c>
      <c r="D15" s="11"/>
      <c r="E15" s="11"/>
      <c r="F15" s="11"/>
      <c r="G15" s="11"/>
      <c r="H15" s="11"/>
      <c r="I15" s="11"/>
      <c r="J15" s="11"/>
    </row>
    <row r="16" spans="3:10" ht="14.4" customHeight="1" x14ac:dyDescent="0.3">
      <c r="C16" s="11"/>
      <c r="D16" s="11"/>
      <c r="E16" s="11"/>
      <c r="F16" s="11"/>
      <c r="G16" s="11"/>
      <c r="H16" s="11"/>
      <c r="I16" s="11"/>
      <c r="J16" s="11"/>
    </row>
    <row r="17" spans="3:10" ht="14.4" customHeight="1" x14ac:dyDescent="0.3">
      <c r="C17" s="11"/>
      <c r="D17" s="11"/>
      <c r="E17" s="11"/>
      <c r="F17" s="11"/>
      <c r="G17" s="11"/>
      <c r="H17" s="11"/>
      <c r="I17" s="11"/>
      <c r="J17" s="11"/>
    </row>
    <row r="18" spans="3:10" x14ac:dyDescent="0.3">
      <c r="C18" s="11"/>
      <c r="D18" s="11"/>
      <c r="E18" s="11"/>
      <c r="F18" s="11"/>
      <c r="G18" s="11"/>
      <c r="H18" s="11"/>
      <c r="I18" s="11"/>
      <c r="J18" s="11"/>
    </row>
    <row r="19" spans="3:10" ht="18" x14ac:dyDescent="0.35">
      <c r="E19" s="12" t="s">
        <v>30</v>
      </c>
      <c r="F19" s="12"/>
      <c r="G19" s="12"/>
      <c r="H19" s="12"/>
      <c r="I19" s="8"/>
    </row>
  </sheetData>
  <mergeCells count="4">
    <mergeCell ref="H4:J6"/>
    <mergeCell ref="C14:J14"/>
    <mergeCell ref="C15:J18"/>
    <mergeCell ref="E19:H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</sheetPr>
  <dimension ref="A1:XFD182"/>
  <sheetViews>
    <sheetView workbookViewId="0">
      <selection activeCell="A12" sqref="A12"/>
    </sheetView>
  </sheetViews>
  <sheetFormatPr baseColWidth="10" defaultRowHeight="14.4" x14ac:dyDescent="0.3"/>
  <cols>
    <col min="1" max="1" width="37.6640625" bestFit="1" customWidth="1"/>
    <col min="2" max="2" width="11.5546875" style="21"/>
    <col min="4" max="18" width="11.44140625" style="3"/>
  </cols>
  <sheetData>
    <row r="1" spans="1:3" x14ac:dyDescent="0.3">
      <c r="A1" s="5" t="s">
        <v>15</v>
      </c>
      <c r="B1" s="15"/>
      <c r="C1" s="6"/>
    </row>
    <row r="2" spans="1:3" x14ac:dyDescent="0.3">
      <c r="A2" s="2" t="s">
        <v>45</v>
      </c>
      <c r="B2" s="16"/>
      <c r="C2" s="2" t="s">
        <v>0</v>
      </c>
    </row>
    <row r="3" spans="1:3" x14ac:dyDescent="0.3">
      <c r="A3" s="2" t="s">
        <v>45</v>
      </c>
      <c r="B3" s="16"/>
      <c r="C3" s="2" t="s">
        <v>0</v>
      </c>
    </row>
    <row r="4" spans="1:3" x14ac:dyDescent="0.3">
      <c r="A4" s="7" t="s">
        <v>44</v>
      </c>
      <c r="B4" s="16"/>
      <c r="C4" s="2" t="s">
        <v>36</v>
      </c>
    </row>
    <row r="5" spans="1:3" x14ac:dyDescent="0.3">
      <c r="A5" s="7" t="s">
        <v>21</v>
      </c>
      <c r="B5" s="16"/>
      <c r="C5" s="2" t="s">
        <v>1</v>
      </c>
    </row>
    <row r="6" spans="1:3" x14ac:dyDescent="0.3">
      <c r="A6" s="2" t="s">
        <v>22</v>
      </c>
      <c r="B6" s="16"/>
      <c r="C6" s="2" t="s">
        <v>1</v>
      </c>
    </row>
    <row r="7" spans="1:3" x14ac:dyDescent="0.3">
      <c r="A7" s="2" t="s">
        <v>23</v>
      </c>
      <c r="B7" s="16"/>
      <c r="C7" s="2" t="s">
        <v>1</v>
      </c>
    </row>
    <row r="8" spans="1:3" x14ac:dyDescent="0.3">
      <c r="A8" s="7" t="s">
        <v>47</v>
      </c>
      <c r="B8" s="16"/>
      <c r="C8" s="2" t="s">
        <v>2</v>
      </c>
    </row>
    <row r="9" spans="1:3" x14ac:dyDescent="0.3">
      <c r="A9" s="7" t="s">
        <v>48</v>
      </c>
      <c r="B9" s="16"/>
      <c r="C9" s="2" t="s">
        <v>2</v>
      </c>
    </row>
    <row r="10" spans="1:3" x14ac:dyDescent="0.3">
      <c r="A10" s="7" t="s">
        <v>32</v>
      </c>
      <c r="B10" s="16"/>
      <c r="C10" s="2" t="s">
        <v>35</v>
      </c>
    </row>
    <row r="11" spans="1:3" x14ac:dyDescent="0.3">
      <c r="A11" s="7" t="s">
        <v>33</v>
      </c>
      <c r="B11" s="16"/>
      <c r="C11" s="2" t="s">
        <v>35</v>
      </c>
    </row>
    <row r="12" spans="1:3" x14ac:dyDescent="0.3">
      <c r="A12" s="3"/>
      <c r="B12" s="17"/>
      <c r="C12" s="3"/>
    </row>
    <row r="13" spans="1:3" x14ac:dyDescent="0.3">
      <c r="A13" s="4"/>
      <c r="B13" s="18"/>
      <c r="C13" s="3"/>
    </row>
    <row r="14" spans="1:3" x14ac:dyDescent="0.3">
      <c r="A14" s="5" t="s">
        <v>39</v>
      </c>
      <c r="B14" s="15"/>
      <c r="C14" s="6"/>
    </row>
    <row r="15" spans="1:3" x14ac:dyDescent="0.3">
      <c r="A15" s="2" t="s">
        <v>39</v>
      </c>
      <c r="B15" s="19" t="e">
        <f>(B2+B3)/B4</f>
        <v>#DIV/0!</v>
      </c>
      <c r="C15" s="2" t="s">
        <v>34</v>
      </c>
    </row>
    <row r="16" spans="1:3" s="3" customFormat="1" x14ac:dyDescent="0.3">
      <c r="A16" s="2" t="s">
        <v>18</v>
      </c>
      <c r="B16" s="19" t="e">
        <f>B17*2</f>
        <v>#DIV/0!</v>
      </c>
      <c r="C16" s="2" t="s">
        <v>3</v>
      </c>
    </row>
    <row r="17" spans="1:3" s="3" customFormat="1" x14ac:dyDescent="0.3">
      <c r="A17" s="2" t="s">
        <v>19</v>
      </c>
      <c r="B17" s="19" t="e">
        <f>SQRT(B15/2)</f>
        <v>#DIV/0!</v>
      </c>
      <c r="C17" s="2" t="s">
        <v>3</v>
      </c>
    </row>
    <row r="18" spans="1:3" s="3" customFormat="1" x14ac:dyDescent="0.3">
      <c r="A18" s="2" t="s">
        <v>16</v>
      </c>
      <c r="B18" s="16"/>
      <c r="C18" s="2" t="s">
        <v>3</v>
      </c>
    </row>
    <row r="19" spans="1:3" s="3" customFormat="1" x14ac:dyDescent="0.3">
      <c r="A19" s="2" t="s">
        <v>17</v>
      </c>
      <c r="B19" s="16"/>
      <c r="C19" s="2" t="s">
        <v>3</v>
      </c>
    </row>
    <row r="20" spans="1:3" s="3" customFormat="1" x14ac:dyDescent="0.3">
      <c r="B20" s="17"/>
    </row>
    <row r="21" spans="1:3" s="3" customFormat="1" x14ac:dyDescent="0.3">
      <c r="B21" s="17"/>
    </row>
    <row r="22" spans="1:3" s="3" customFormat="1" x14ac:dyDescent="0.3">
      <c r="A22" s="5" t="s">
        <v>24</v>
      </c>
      <c r="B22" s="15"/>
      <c r="C22" s="6"/>
    </row>
    <row r="23" spans="1:3" s="3" customFormat="1" x14ac:dyDescent="0.3">
      <c r="A23" s="2" t="s">
        <v>25</v>
      </c>
      <c r="B23" s="19" t="e">
        <f>B3*B5/(B2+B3)</f>
        <v>#DIV/0!</v>
      </c>
      <c r="C23" s="2" t="s">
        <v>1</v>
      </c>
    </row>
    <row r="24" spans="1:3" s="3" customFormat="1" x14ac:dyDescent="0.3">
      <c r="A24" s="2" t="s">
        <v>26</v>
      </c>
      <c r="B24" s="19" t="e">
        <f>B2*B5/(B2+B3)</f>
        <v>#DIV/0!</v>
      </c>
      <c r="C24" s="2" t="s">
        <v>1</v>
      </c>
    </row>
    <row r="25" spans="1:3" s="3" customFormat="1" x14ac:dyDescent="0.3">
      <c r="A25" s="2" t="s">
        <v>27</v>
      </c>
      <c r="B25" s="19">
        <v>1.18</v>
      </c>
      <c r="C25" s="2" t="s">
        <v>1</v>
      </c>
    </row>
    <row r="26" spans="1:3" s="3" customFormat="1" x14ac:dyDescent="0.3">
      <c r="B26" s="17"/>
    </row>
    <row r="27" spans="1:3" s="3" customFormat="1" x14ac:dyDescent="0.3">
      <c r="B27" s="18"/>
    </row>
    <row r="28" spans="1:3" s="3" customFormat="1" x14ac:dyDescent="0.3">
      <c r="A28" s="5" t="s">
        <v>4</v>
      </c>
      <c r="B28" s="15"/>
      <c r="C28" s="6"/>
    </row>
    <row r="29" spans="1:3" s="3" customFormat="1" x14ac:dyDescent="0.3">
      <c r="A29" s="2" t="s">
        <v>5</v>
      </c>
      <c r="B29" s="19">
        <v>50</v>
      </c>
      <c r="C29" s="2" t="s">
        <v>6</v>
      </c>
    </row>
    <row r="30" spans="1:3" s="3" customFormat="1" x14ac:dyDescent="0.3">
      <c r="A30" s="2" t="s">
        <v>7</v>
      </c>
      <c r="B30" s="19">
        <f>15*((B8/10)^2)+10</f>
        <v>10</v>
      </c>
      <c r="C30" s="2" t="s">
        <v>6</v>
      </c>
    </row>
    <row r="31" spans="1:3" s="3" customFormat="1" x14ac:dyDescent="0.3">
      <c r="A31" s="2" t="s">
        <v>8</v>
      </c>
      <c r="B31" s="19">
        <f>100*B25/2</f>
        <v>59</v>
      </c>
      <c r="C31" s="2" t="s">
        <v>6</v>
      </c>
    </row>
    <row r="32" spans="1:3" s="3" customFormat="1" x14ac:dyDescent="0.3">
      <c r="B32" s="18"/>
    </row>
    <row r="33" spans="1:3 16384:16384" s="3" customFormat="1" x14ac:dyDescent="0.3">
      <c r="A33" s="2" t="s">
        <v>9</v>
      </c>
      <c r="B33" s="16"/>
      <c r="C33" s="2" t="s">
        <v>6</v>
      </c>
    </row>
    <row r="34" spans="1:3 16384:16384" s="3" customFormat="1" x14ac:dyDescent="0.3">
      <c r="B34" s="18"/>
    </row>
    <row r="35" spans="1:3 16384:16384" s="3" customFormat="1" x14ac:dyDescent="0.3">
      <c r="B35" s="18"/>
    </row>
    <row r="36" spans="1:3 16384:16384" s="3" customFormat="1" x14ac:dyDescent="0.3">
      <c r="A36" s="5" t="s">
        <v>10</v>
      </c>
      <c r="B36" s="15"/>
      <c r="C36" s="6"/>
    </row>
    <row r="37" spans="1:3 16384:16384" s="3" customFormat="1" x14ac:dyDescent="0.3">
      <c r="A37" s="2" t="s">
        <v>11</v>
      </c>
      <c r="B37" s="19">
        <f>1.5*B4*B25*B25/2</f>
        <v>0</v>
      </c>
      <c r="C37" s="2" t="s">
        <v>12</v>
      </c>
    </row>
    <row r="38" spans="1:3 16384:16384" s="3" customFormat="1" x14ac:dyDescent="0.3">
      <c r="B38" s="18"/>
    </row>
    <row r="39" spans="1:3 16384:16384" s="3" customFormat="1" x14ac:dyDescent="0.3">
      <c r="B39" s="18"/>
    </row>
    <row r="40" spans="1:3 16384:16384" s="3" customFormat="1" x14ac:dyDescent="0.3">
      <c r="A40" s="5" t="s">
        <v>13</v>
      </c>
      <c r="B40" s="15"/>
      <c r="C40" s="6"/>
    </row>
    <row r="41" spans="1:3 16384:16384" s="3" customFormat="1" x14ac:dyDescent="0.3">
      <c r="A41" s="2" t="s">
        <v>14</v>
      </c>
      <c r="B41" s="19" t="e">
        <f>10*B37/(0.8*B33*B11/115)</f>
        <v>#DIV/0!</v>
      </c>
      <c r="C41" s="2" t="s">
        <v>37</v>
      </c>
    </row>
    <row r="42" spans="1:3 16384:16384" s="3" customFormat="1" x14ac:dyDescent="0.3">
      <c r="A42" s="2" t="s">
        <v>14</v>
      </c>
      <c r="B42" s="19" t="e">
        <f>B41*B18</f>
        <v>#DIV/0!</v>
      </c>
      <c r="C42" s="2" t="s">
        <v>38</v>
      </c>
    </row>
    <row r="43" spans="1:3 16384:16384" s="3" customFormat="1" x14ac:dyDescent="0.3">
      <c r="B43" s="18"/>
    </row>
    <row r="44" spans="1:3 16384:16384" s="3" customFormat="1" x14ac:dyDescent="0.3">
      <c r="B44" s="18"/>
    </row>
    <row r="45" spans="1:3 16384:16384" s="3" customFormat="1" x14ac:dyDescent="0.3">
      <c r="A45" s="5" t="s">
        <v>50</v>
      </c>
      <c r="B45" s="15"/>
      <c r="C45" s="6"/>
    </row>
    <row r="46" spans="1:3 16384:16384" s="3" customFormat="1" x14ac:dyDescent="0.3">
      <c r="A46" s="2" t="s">
        <v>49</v>
      </c>
      <c r="B46" s="16"/>
      <c r="C46" s="2" t="s">
        <v>2</v>
      </c>
      <c r="XFD46" s="3">
        <v>12</v>
      </c>
    </row>
    <row r="47" spans="1:3 16384:16384" s="3" customFormat="1" x14ac:dyDescent="0.3">
      <c r="A47" s="2" t="s">
        <v>40</v>
      </c>
      <c r="B47" s="19">
        <f>PI()*((B46/20)^2)</f>
        <v>0</v>
      </c>
      <c r="C47" s="2" t="s">
        <v>38</v>
      </c>
      <c r="XFD47" s="3">
        <v>16</v>
      </c>
    </row>
    <row r="48" spans="1:3 16384:16384" s="3" customFormat="1" x14ac:dyDescent="0.3">
      <c r="A48" s="2" t="s">
        <v>46</v>
      </c>
      <c r="B48" s="19" t="e">
        <f>B42/B47</f>
        <v>#DIV/0!</v>
      </c>
      <c r="C48" s="2"/>
      <c r="XFD48" s="3">
        <v>20</v>
      </c>
    </row>
    <row r="49" spans="1:3 16384:16384" s="3" customFormat="1" x14ac:dyDescent="0.3">
      <c r="A49" s="2" t="s">
        <v>51</v>
      </c>
      <c r="B49" s="16">
        <v>109</v>
      </c>
      <c r="C49" s="2"/>
      <c r="XFD49" s="3">
        <v>25</v>
      </c>
    </row>
    <row r="50" spans="1:3 16384:16384" s="3" customFormat="1" x14ac:dyDescent="0.3">
      <c r="B50" s="18"/>
    </row>
    <row r="51" spans="1:3 16384:16384" s="3" customFormat="1" x14ac:dyDescent="0.3">
      <c r="B51" s="18"/>
    </row>
    <row r="52" spans="1:3 16384:16384" s="3" customFormat="1" x14ac:dyDescent="0.3">
      <c r="A52" s="1" t="s">
        <v>41</v>
      </c>
      <c r="B52" s="20"/>
      <c r="C52" s="1"/>
    </row>
    <row r="53" spans="1:3 16384:16384" s="3" customFormat="1" x14ac:dyDescent="0.3">
      <c r="A53" s="2" t="s">
        <v>42</v>
      </c>
      <c r="B53" s="19">
        <f>(B18*100-10-B49*B46/20)/(B49/2-1)</f>
        <v>-0.18691588785046728</v>
      </c>
      <c r="C53" s="2" t="s">
        <v>6</v>
      </c>
    </row>
    <row r="54" spans="1:3 16384:16384" s="3" customFormat="1" x14ac:dyDescent="0.3">
      <c r="B54" s="18"/>
    </row>
    <row r="55" spans="1:3 16384:16384" s="3" customFormat="1" x14ac:dyDescent="0.3">
      <c r="B55" s="18"/>
    </row>
    <row r="56" spans="1:3 16384:16384" s="3" customFormat="1" x14ac:dyDescent="0.3">
      <c r="A56" s="5" t="s">
        <v>20</v>
      </c>
      <c r="B56" s="15"/>
      <c r="C56" s="6"/>
    </row>
    <row r="57" spans="1:3 16384:16384" s="3" customFormat="1" x14ac:dyDescent="0.3">
      <c r="A57" s="2" t="s">
        <v>14</v>
      </c>
      <c r="B57" s="19" t="e">
        <f>B19*B41</f>
        <v>#DIV/0!</v>
      </c>
      <c r="C57" s="2" t="s">
        <v>38</v>
      </c>
    </row>
    <row r="58" spans="1:3 16384:16384" s="3" customFormat="1" x14ac:dyDescent="0.3">
      <c r="B58" s="18"/>
    </row>
    <row r="59" spans="1:3 16384:16384" s="3" customFormat="1" x14ac:dyDescent="0.3">
      <c r="B59" s="18"/>
    </row>
    <row r="60" spans="1:3 16384:16384" s="3" customFormat="1" x14ac:dyDescent="0.3">
      <c r="A60" s="5" t="s">
        <v>52</v>
      </c>
      <c r="B60" s="15"/>
      <c r="C60" s="6"/>
    </row>
    <row r="61" spans="1:3 16384:16384" s="3" customFormat="1" x14ac:dyDescent="0.3">
      <c r="A61" s="2" t="s">
        <v>49</v>
      </c>
      <c r="B61" s="16"/>
      <c r="C61" s="2" t="s">
        <v>2</v>
      </c>
    </row>
    <row r="62" spans="1:3 16384:16384" s="3" customFormat="1" x14ac:dyDescent="0.3">
      <c r="A62" s="2" t="s">
        <v>40</v>
      </c>
      <c r="B62" s="19">
        <f>PI()*((B61/20)^2)</f>
        <v>0</v>
      </c>
      <c r="C62" s="2" t="s">
        <v>38</v>
      </c>
    </row>
    <row r="63" spans="1:3 16384:16384" s="3" customFormat="1" x14ac:dyDescent="0.3">
      <c r="A63" s="2" t="s">
        <v>46</v>
      </c>
      <c r="B63" s="19" t="e">
        <f>B57/B62</f>
        <v>#DIV/0!</v>
      </c>
      <c r="C63" s="2"/>
    </row>
    <row r="64" spans="1:3 16384:16384" s="3" customFormat="1" x14ac:dyDescent="0.3">
      <c r="A64" s="2" t="s">
        <v>51</v>
      </c>
      <c r="B64" s="16"/>
      <c r="C64" s="2"/>
    </row>
    <row r="65" spans="1:3" s="3" customFormat="1" x14ac:dyDescent="0.3">
      <c r="B65" s="18"/>
    </row>
    <row r="66" spans="1:3" s="3" customFormat="1" x14ac:dyDescent="0.3">
      <c r="B66" s="18"/>
    </row>
    <row r="67" spans="1:3" s="3" customFormat="1" x14ac:dyDescent="0.3">
      <c r="A67" s="1" t="s">
        <v>43</v>
      </c>
      <c r="B67" s="20"/>
      <c r="C67" s="1"/>
    </row>
    <row r="68" spans="1:3" s="3" customFormat="1" x14ac:dyDescent="0.3">
      <c r="A68" s="2" t="s">
        <v>42</v>
      </c>
      <c r="B68" s="19">
        <f>(B19*100-10-B64*B61/20)/(B64/2-1)</f>
        <v>10</v>
      </c>
      <c r="C68" s="2" t="s">
        <v>6</v>
      </c>
    </row>
    <row r="69" spans="1:3" s="3" customFormat="1" x14ac:dyDescent="0.3">
      <c r="B69" s="17"/>
    </row>
    <row r="70" spans="1:3" s="3" customFormat="1" x14ac:dyDescent="0.3">
      <c r="B70" s="17"/>
    </row>
    <row r="71" spans="1:3" s="3" customFormat="1" x14ac:dyDescent="0.3">
      <c r="B71" s="17"/>
    </row>
    <row r="72" spans="1:3" s="3" customFormat="1" x14ac:dyDescent="0.3">
      <c r="B72" s="17"/>
    </row>
    <row r="73" spans="1:3" s="3" customFormat="1" x14ac:dyDescent="0.3">
      <c r="B73" s="17"/>
    </row>
    <row r="74" spans="1:3" s="3" customFormat="1" x14ac:dyDescent="0.3">
      <c r="B74" s="18"/>
    </row>
    <row r="75" spans="1:3" s="3" customFormat="1" x14ac:dyDescent="0.3">
      <c r="B75" s="18"/>
    </row>
    <row r="76" spans="1:3" s="3" customFormat="1" x14ac:dyDescent="0.3">
      <c r="B76" s="17"/>
    </row>
    <row r="77" spans="1:3" s="3" customFormat="1" x14ac:dyDescent="0.3">
      <c r="B77" s="17"/>
    </row>
    <row r="78" spans="1:3" s="3" customFormat="1" x14ac:dyDescent="0.3">
      <c r="B78" s="17"/>
    </row>
    <row r="79" spans="1:3" s="3" customFormat="1" x14ac:dyDescent="0.3">
      <c r="B79" s="17"/>
    </row>
    <row r="80" spans="1:3" s="3" customFormat="1" x14ac:dyDescent="0.3">
      <c r="B80" s="17"/>
    </row>
    <row r="81" spans="2:2" s="3" customFormat="1" x14ac:dyDescent="0.3">
      <c r="B81" s="17"/>
    </row>
    <row r="82" spans="2:2" s="3" customFormat="1" x14ac:dyDescent="0.3">
      <c r="B82" s="17"/>
    </row>
    <row r="83" spans="2:2" s="3" customFormat="1" x14ac:dyDescent="0.3">
      <c r="B83" s="18"/>
    </row>
    <row r="84" spans="2:2" s="3" customFormat="1" x14ac:dyDescent="0.3">
      <c r="B84" s="18"/>
    </row>
    <row r="85" spans="2:2" s="3" customFormat="1" x14ac:dyDescent="0.3">
      <c r="B85" s="18"/>
    </row>
    <row r="86" spans="2:2" s="3" customFormat="1" x14ac:dyDescent="0.3">
      <c r="B86" s="18"/>
    </row>
    <row r="87" spans="2:2" s="3" customFormat="1" x14ac:dyDescent="0.3">
      <c r="B87" s="18"/>
    </row>
    <row r="88" spans="2:2" s="3" customFormat="1" x14ac:dyDescent="0.3">
      <c r="B88" s="18"/>
    </row>
    <row r="89" spans="2:2" s="3" customFormat="1" x14ac:dyDescent="0.3">
      <c r="B89" s="18"/>
    </row>
    <row r="90" spans="2:2" s="3" customFormat="1" x14ac:dyDescent="0.3">
      <c r="B90" s="18"/>
    </row>
    <row r="91" spans="2:2" s="3" customFormat="1" x14ac:dyDescent="0.3">
      <c r="B91" s="18"/>
    </row>
    <row r="92" spans="2:2" s="3" customFormat="1" x14ac:dyDescent="0.3">
      <c r="B92" s="18"/>
    </row>
    <row r="93" spans="2:2" s="3" customFormat="1" x14ac:dyDescent="0.3">
      <c r="B93" s="18"/>
    </row>
    <row r="94" spans="2:2" s="3" customFormat="1" x14ac:dyDescent="0.3">
      <c r="B94" s="18"/>
    </row>
    <row r="95" spans="2:2" s="3" customFormat="1" x14ac:dyDescent="0.3">
      <c r="B95" s="18"/>
    </row>
    <row r="96" spans="2:2" s="3" customFormat="1" x14ac:dyDescent="0.3">
      <c r="B96" s="18"/>
    </row>
    <row r="97" spans="2:2" s="3" customFormat="1" x14ac:dyDescent="0.3">
      <c r="B97" s="18"/>
    </row>
    <row r="98" spans="2:2" s="3" customFormat="1" x14ac:dyDescent="0.3">
      <c r="B98" s="18"/>
    </row>
    <row r="99" spans="2:2" s="3" customFormat="1" x14ac:dyDescent="0.3">
      <c r="B99" s="18"/>
    </row>
    <row r="100" spans="2:2" s="3" customFormat="1" x14ac:dyDescent="0.3">
      <c r="B100" s="18"/>
    </row>
    <row r="101" spans="2:2" s="3" customFormat="1" x14ac:dyDescent="0.3">
      <c r="B101" s="18"/>
    </row>
    <row r="102" spans="2:2" s="3" customFormat="1" x14ac:dyDescent="0.3">
      <c r="B102" s="18"/>
    </row>
    <row r="103" spans="2:2" s="3" customFormat="1" x14ac:dyDescent="0.3">
      <c r="B103" s="18"/>
    </row>
    <row r="104" spans="2:2" s="3" customFormat="1" x14ac:dyDescent="0.3">
      <c r="B104" s="18"/>
    </row>
    <row r="105" spans="2:2" s="3" customFormat="1" x14ac:dyDescent="0.3">
      <c r="B105" s="18"/>
    </row>
    <row r="106" spans="2:2" s="3" customFormat="1" x14ac:dyDescent="0.3">
      <c r="B106" s="18"/>
    </row>
    <row r="107" spans="2:2" s="3" customFormat="1" x14ac:dyDescent="0.3">
      <c r="B107" s="18"/>
    </row>
    <row r="108" spans="2:2" s="3" customFormat="1" x14ac:dyDescent="0.3">
      <c r="B108" s="18"/>
    </row>
    <row r="109" spans="2:2" s="3" customFormat="1" x14ac:dyDescent="0.3">
      <c r="B109" s="18"/>
    </row>
    <row r="110" spans="2:2" s="3" customFormat="1" x14ac:dyDescent="0.3">
      <c r="B110" s="18"/>
    </row>
    <row r="111" spans="2:2" s="3" customFormat="1" x14ac:dyDescent="0.3">
      <c r="B111" s="18"/>
    </row>
    <row r="112" spans="2:2" s="3" customFormat="1" x14ac:dyDescent="0.3">
      <c r="B112" s="18"/>
    </row>
    <row r="113" spans="2:2" s="3" customFormat="1" x14ac:dyDescent="0.3">
      <c r="B113" s="18"/>
    </row>
    <row r="114" spans="2:2" s="3" customFormat="1" x14ac:dyDescent="0.3">
      <c r="B114" s="18"/>
    </row>
    <row r="115" spans="2:2" s="3" customFormat="1" x14ac:dyDescent="0.3">
      <c r="B115" s="18"/>
    </row>
    <row r="116" spans="2:2" s="3" customFormat="1" x14ac:dyDescent="0.3">
      <c r="B116" s="18"/>
    </row>
    <row r="117" spans="2:2" s="3" customFormat="1" x14ac:dyDescent="0.3">
      <c r="B117" s="18"/>
    </row>
    <row r="118" spans="2:2" s="3" customFormat="1" x14ac:dyDescent="0.3">
      <c r="B118" s="18"/>
    </row>
    <row r="119" spans="2:2" s="3" customFormat="1" x14ac:dyDescent="0.3">
      <c r="B119" s="18"/>
    </row>
    <row r="120" spans="2:2" s="3" customFormat="1" x14ac:dyDescent="0.3">
      <c r="B120" s="18"/>
    </row>
    <row r="121" spans="2:2" s="3" customFormat="1" x14ac:dyDescent="0.3">
      <c r="B121" s="18"/>
    </row>
    <row r="122" spans="2:2" s="3" customFormat="1" x14ac:dyDescent="0.3">
      <c r="B122" s="18"/>
    </row>
    <row r="123" spans="2:2" s="3" customFormat="1" x14ac:dyDescent="0.3">
      <c r="B123" s="18"/>
    </row>
    <row r="124" spans="2:2" s="3" customFormat="1" x14ac:dyDescent="0.3">
      <c r="B124" s="18"/>
    </row>
    <row r="125" spans="2:2" s="3" customFormat="1" x14ac:dyDescent="0.3">
      <c r="B125" s="18"/>
    </row>
    <row r="126" spans="2:2" s="3" customFormat="1" x14ac:dyDescent="0.3">
      <c r="B126" s="18"/>
    </row>
    <row r="127" spans="2:2" s="3" customFormat="1" x14ac:dyDescent="0.3">
      <c r="B127" s="18"/>
    </row>
    <row r="128" spans="2:2" s="3" customFormat="1" x14ac:dyDescent="0.3">
      <c r="B128" s="18"/>
    </row>
    <row r="129" spans="2:2" s="3" customFormat="1" x14ac:dyDescent="0.3">
      <c r="B129" s="18"/>
    </row>
    <row r="130" spans="2:2" s="3" customFormat="1" x14ac:dyDescent="0.3">
      <c r="B130" s="18"/>
    </row>
    <row r="131" spans="2:2" s="3" customFormat="1" x14ac:dyDescent="0.3">
      <c r="B131" s="18"/>
    </row>
    <row r="132" spans="2:2" s="3" customFormat="1" x14ac:dyDescent="0.3">
      <c r="B132" s="18"/>
    </row>
    <row r="133" spans="2:2" s="3" customFormat="1" x14ac:dyDescent="0.3">
      <c r="B133" s="18"/>
    </row>
    <row r="134" spans="2:2" s="3" customFormat="1" x14ac:dyDescent="0.3">
      <c r="B134" s="18"/>
    </row>
    <row r="135" spans="2:2" s="3" customFormat="1" x14ac:dyDescent="0.3">
      <c r="B135" s="18"/>
    </row>
    <row r="136" spans="2:2" s="3" customFormat="1" x14ac:dyDescent="0.3">
      <c r="B136" s="18"/>
    </row>
    <row r="137" spans="2:2" s="3" customFormat="1" x14ac:dyDescent="0.3">
      <c r="B137" s="18"/>
    </row>
    <row r="138" spans="2:2" s="3" customFormat="1" x14ac:dyDescent="0.3">
      <c r="B138" s="18"/>
    </row>
    <row r="139" spans="2:2" s="3" customFormat="1" x14ac:dyDescent="0.3">
      <c r="B139" s="18"/>
    </row>
    <row r="140" spans="2:2" s="3" customFormat="1" x14ac:dyDescent="0.3">
      <c r="B140" s="18"/>
    </row>
    <row r="141" spans="2:2" s="3" customFormat="1" x14ac:dyDescent="0.3">
      <c r="B141" s="18"/>
    </row>
    <row r="142" spans="2:2" s="3" customFormat="1" x14ac:dyDescent="0.3">
      <c r="B142" s="18"/>
    </row>
    <row r="143" spans="2:2" s="3" customFormat="1" x14ac:dyDescent="0.3">
      <c r="B143" s="18"/>
    </row>
    <row r="144" spans="2:2" s="3" customFormat="1" x14ac:dyDescent="0.3">
      <c r="B144" s="18"/>
    </row>
    <row r="145" spans="2:2" s="3" customFormat="1" x14ac:dyDescent="0.3">
      <c r="B145" s="18"/>
    </row>
    <row r="146" spans="2:2" s="3" customFormat="1" x14ac:dyDescent="0.3">
      <c r="B146" s="18"/>
    </row>
    <row r="147" spans="2:2" s="3" customFormat="1" x14ac:dyDescent="0.3">
      <c r="B147" s="18"/>
    </row>
    <row r="148" spans="2:2" s="3" customFormat="1" x14ac:dyDescent="0.3">
      <c r="B148" s="18"/>
    </row>
    <row r="149" spans="2:2" s="3" customFormat="1" x14ac:dyDescent="0.3">
      <c r="B149" s="18"/>
    </row>
    <row r="150" spans="2:2" s="3" customFormat="1" x14ac:dyDescent="0.3">
      <c r="B150" s="18"/>
    </row>
    <row r="151" spans="2:2" s="3" customFormat="1" x14ac:dyDescent="0.3">
      <c r="B151" s="18"/>
    </row>
    <row r="152" spans="2:2" s="3" customFormat="1" x14ac:dyDescent="0.3">
      <c r="B152" s="18"/>
    </row>
    <row r="153" spans="2:2" s="3" customFormat="1" x14ac:dyDescent="0.3">
      <c r="B153" s="18"/>
    </row>
    <row r="154" spans="2:2" s="3" customFormat="1" x14ac:dyDescent="0.3">
      <c r="B154" s="18"/>
    </row>
    <row r="155" spans="2:2" s="3" customFormat="1" x14ac:dyDescent="0.3">
      <c r="B155" s="18"/>
    </row>
    <row r="156" spans="2:2" s="3" customFormat="1" x14ac:dyDescent="0.3">
      <c r="B156" s="18"/>
    </row>
    <row r="157" spans="2:2" s="3" customFormat="1" x14ac:dyDescent="0.3">
      <c r="B157" s="18"/>
    </row>
    <row r="158" spans="2:2" s="3" customFormat="1" x14ac:dyDescent="0.3">
      <c r="B158" s="18"/>
    </row>
    <row r="159" spans="2:2" s="3" customFormat="1" x14ac:dyDescent="0.3">
      <c r="B159" s="18"/>
    </row>
    <row r="160" spans="2:2" s="3" customFormat="1" x14ac:dyDescent="0.3">
      <c r="B160" s="18"/>
    </row>
    <row r="161" spans="2:2" s="3" customFormat="1" x14ac:dyDescent="0.3">
      <c r="B161" s="18"/>
    </row>
    <row r="162" spans="2:2" s="3" customFormat="1" x14ac:dyDescent="0.3">
      <c r="B162" s="18"/>
    </row>
    <row r="163" spans="2:2" s="3" customFormat="1" x14ac:dyDescent="0.3">
      <c r="B163" s="18"/>
    </row>
    <row r="164" spans="2:2" s="3" customFormat="1" x14ac:dyDescent="0.3">
      <c r="B164" s="18"/>
    </row>
    <row r="165" spans="2:2" s="3" customFormat="1" x14ac:dyDescent="0.3">
      <c r="B165" s="18"/>
    </row>
    <row r="166" spans="2:2" s="3" customFormat="1" x14ac:dyDescent="0.3">
      <c r="B166" s="18"/>
    </row>
    <row r="167" spans="2:2" s="3" customFormat="1" x14ac:dyDescent="0.3">
      <c r="B167" s="18"/>
    </row>
    <row r="168" spans="2:2" s="3" customFormat="1" x14ac:dyDescent="0.3">
      <c r="B168" s="18"/>
    </row>
    <row r="169" spans="2:2" s="3" customFormat="1" x14ac:dyDescent="0.3">
      <c r="B169" s="18"/>
    </row>
    <row r="170" spans="2:2" s="3" customFormat="1" x14ac:dyDescent="0.3">
      <c r="B170" s="18"/>
    </row>
    <row r="171" spans="2:2" s="3" customFormat="1" x14ac:dyDescent="0.3">
      <c r="B171" s="18"/>
    </row>
    <row r="172" spans="2:2" s="3" customFormat="1" x14ac:dyDescent="0.3">
      <c r="B172" s="18"/>
    </row>
    <row r="173" spans="2:2" s="3" customFormat="1" x14ac:dyDescent="0.3">
      <c r="B173" s="18"/>
    </row>
    <row r="174" spans="2:2" s="3" customFormat="1" x14ac:dyDescent="0.3">
      <c r="B174" s="18"/>
    </row>
    <row r="175" spans="2:2" s="3" customFormat="1" x14ac:dyDescent="0.3">
      <c r="B175" s="18"/>
    </row>
    <row r="176" spans="2:2" s="3" customFormat="1" x14ac:dyDescent="0.3">
      <c r="B176" s="18"/>
    </row>
    <row r="177" spans="2:2" s="3" customFormat="1" x14ac:dyDescent="0.3">
      <c r="B177" s="18"/>
    </row>
    <row r="178" spans="2:2" s="3" customFormat="1" x14ac:dyDescent="0.3">
      <c r="B178" s="18"/>
    </row>
    <row r="179" spans="2:2" s="3" customFormat="1" x14ac:dyDescent="0.3">
      <c r="B179" s="18"/>
    </row>
    <row r="180" spans="2:2" s="3" customFormat="1" x14ac:dyDescent="0.3">
      <c r="B180" s="18"/>
    </row>
    <row r="181" spans="2:2" s="3" customFormat="1" x14ac:dyDescent="0.3">
      <c r="B181" s="18"/>
    </row>
    <row r="182" spans="2:2" s="3" customFormat="1" x14ac:dyDescent="0.3">
      <c r="B182" s="18"/>
    </row>
  </sheetData>
  <dataValidations count="1">
    <dataValidation type="list" allowBlank="1" showInputMessage="1" showErrorMessage="1" sqref="B46 B61" xr:uid="{737B03A9-34FF-42CD-8DD3-353CD6A03399}">
      <formula1>$XFD$46:$XFD$49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4EE82-8C6C-4228-878B-CCCF8FB98A6E}">
  <sheetPr>
    <tabColor theme="9" tint="0.79998168889431442"/>
  </sheetPr>
  <dimension ref="B2:F8"/>
  <sheetViews>
    <sheetView workbookViewId="0">
      <selection sqref="A1:XFD1048576"/>
    </sheetView>
  </sheetViews>
  <sheetFormatPr baseColWidth="10" defaultRowHeight="14.4" x14ac:dyDescent="0.3"/>
  <cols>
    <col min="1" max="5" width="11.5546875" style="3"/>
    <col min="6" max="6" width="42.6640625" style="3" customWidth="1"/>
    <col min="7" max="16384" width="11.5546875" style="3"/>
  </cols>
  <sheetData>
    <row r="2" spans="2:6" x14ac:dyDescent="0.3">
      <c r="B2" s="13" t="s">
        <v>53</v>
      </c>
      <c r="C2" s="14"/>
      <c r="D2" s="14"/>
      <c r="E2" s="14"/>
      <c r="F2" s="14"/>
    </row>
    <row r="3" spans="2:6" x14ac:dyDescent="0.3">
      <c r="B3" s="14"/>
      <c r="C3" s="14"/>
      <c r="D3" s="14"/>
      <c r="E3" s="14"/>
      <c r="F3" s="14"/>
    </row>
    <row r="4" spans="2:6" x14ac:dyDescent="0.3">
      <c r="B4" s="14"/>
      <c r="C4" s="14"/>
      <c r="D4" s="14"/>
      <c r="E4" s="14"/>
      <c r="F4" s="14"/>
    </row>
    <row r="5" spans="2:6" x14ac:dyDescent="0.3">
      <c r="B5" s="14"/>
      <c r="C5" s="14"/>
      <c r="D5" s="14"/>
      <c r="E5" s="14"/>
      <c r="F5" s="14"/>
    </row>
    <row r="6" spans="2:6" x14ac:dyDescent="0.3">
      <c r="B6" s="14"/>
      <c r="C6" s="14"/>
      <c r="D6" s="14"/>
      <c r="E6" s="14"/>
      <c r="F6" s="14"/>
    </row>
    <row r="7" spans="2:6" x14ac:dyDescent="0.3">
      <c r="B7" s="14"/>
      <c r="C7" s="14"/>
      <c r="D7" s="14"/>
      <c r="E7" s="14"/>
      <c r="F7" s="14"/>
    </row>
    <row r="8" spans="2:6" x14ac:dyDescent="0.3">
      <c r="B8" s="14"/>
      <c r="C8" s="14"/>
      <c r="D8" s="14"/>
      <c r="E8" s="14"/>
      <c r="F8" s="14"/>
    </row>
  </sheetData>
  <mergeCells count="1">
    <mergeCell ref="B2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Inicio</vt:lpstr>
      <vt:lpstr>Zap combinada</vt:lpstr>
      <vt:lpstr>Referencia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 DAVID BIENVENIDO HUERTAS</cp:lastModifiedBy>
  <dcterms:created xsi:type="dcterms:W3CDTF">2021-10-28T11:36:30Z</dcterms:created>
  <dcterms:modified xsi:type="dcterms:W3CDTF">2023-10-19T07:55:32Z</dcterms:modified>
</cp:coreProperties>
</file>