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FAC1409-739C-4017-992C-E66A62AEE9C0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1" l="1"/>
  <c r="B2" i="1"/>
  <c r="C6" i="1" l="1"/>
  <c r="C12" i="1"/>
  <c r="K7" i="1"/>
  <c r="K8" i="1" s="1"/>
  <c r="K9" i="1" s="1"/>
  <c r="K10" i="1" s="1"/>
  <c r="K11" i="1" s="1"/>
  <c r="K12" i="1" s="1"/>
  <c r="E6" i="1"/>
  <c r="E7" i="1" s="1"/>
  <c r="E8" i="1" s="1"/>
  <c r="E9" i="1" s="1"/>
  <c r="E10" i="1" s="1"/>
  <c r="E11" i="1" s="1"/>
  <c r="E12" i="1" s="1"/>
  <c r="K6" i="1"/>
  <c r="M6" i="1"/>
  <c r="M7" i="1" s="1"/>
  <c r="M8" i="1" s="1"/>
  <c r="M9" i="1" s="1"/>
  <c r="M10" i="1" s="1"/>
  <c r="M11" i="1" s="1"/>
  <c r="M12" i="1" s="1"/>
  <c r="D6" i="1"/>
  <c r="D7" i="1" s="1"/>
  <c r="D8" i="1" s="1"/>
  <c r="D9" i="1" s="1"/>
  <c r="D10" i="1" s="1"/>
  <c r="D11" i="1" s="1"/>
  <c r="D12" i="1" s="1"/>
  <c r="M5" i="1"/>
  <c r="L5" i="1"/>
  <c r="L6" i="1" s="1"/>
  <c r="L7" i="1" s="1"/>
  <c r="L8" i="1" s="1"/>
  <c r="L9" i="1" s="1"/>
  <c r="L10" i="1" s="1"/>
  <c r="L11" i="1" s="1"/>
  <c r="L12" i="1" s="1"/>
  <c r="K5" i="1"/>
  <c r="J5" i="1"/>
  <c r="J6" i="1" s="1"/>
  <c r="J7" i="1" s="1"/>
  <c r="J8" i="1" s="1"/>
  <c r="J9" i="1" s="1"/>
  <c r="J10" i="1" s="1"/>
  <c r="J11" i="1" s="1"/>
  <c r="J12" i="1" s="1"/>
  <c r="I5" i="1"/>
  <c r="I6" i="1" s="1"/>
  <c r="I7" i="1" s="1"/>
  <c r="I8" i="1" s="1"/>
  <c r="I9" i="1" s="1"/>
  <c r="I10" i="1" s="1"/>
  <c r="I11" i="1" s="1"/>
  <c r="I12" i="1" s="1"/>
  <c r="H5" i="1"/>
  <c r="H6" i="1" s="1"/>
  <c r="H7" i="1" s="1"/>
  <c r="H8" i="1" s="1"/>
  <c r="H9" i="1" s="1"/>
  <c r="H10" i="1" s="1"/>
  <c r="H11" i="1" s="1"/>
  <c r="H12" i="1" s="1"/>
  <c r="G5" i="1"/>
  <c r="G6" i="1" s="1"/>
  <c r="G7" i="1" s="1"/>
  <c r="G8" i="1" s="1"/>
  <c r="G9" i="1" s="1"/>
  <c r="G10" i="1" s="1"/>
  <c r="G11" i="1" s="1"/>
  <c r="G12" i="1" s="1"/>
  <c r="F5" i="1"/>
  <c r="F6" i="1" s="1"/>
  <c r="F7" i="1" s="1"/>
  <c r="F8" i="1" s="1"/>
  <c r="F9" i="1" s="1"/>
  <c r="F10" i="1" s="1"/>
  <c r="F11" i="1" s="1"/>
  <c r="F12" i="1" s="1"/>
  <c r="E5" i="1"/>
  <c r="D5" i="1"/>
  <c r="B6" i="1"/>
  <c r="B7" i="1"/>
  <c r="C7" i="1" s="1"/>
  <c r="B8" i="1"/>
  <c r="C8" i="1" s="1"/>
  <c r="B9" i="1"/>
  <c r="C9" i="1" s="1"/>
  <c r="B10" i="1"/>
  <c r="C10" i="1" s="1"/>
  <c r="B11" i="1"/>
  <c r="C11" i="1" s="1"/>
  <c r="B12" i="1"/>
  <c r="B5" i="1"/>
  <c r="C5" i="1" s="1"/>
</calcChain>
</file>

<file path=xl/sharedStrings.xml><?xml version="1.0" encoding="utf-8"?>
<sst xmlns="http://schemas.openxmlformats.org/spreadsheetml/2006/main" count="29" uniqueCount="16">
  <si>
    <t>n</t>
  </si>
  <si>
    <t>T_EC8</t>
  </si>
  <si>
    <t>Teff</t>
  </si>
  <si>
    <t>-</t>
  </si>
  <si>
    <t>[s]</t>
  </si>
  <si>
    <t>Tc</t>
  </si>
  <si>
    <t>ground</t>
  </si>
  <si>
    <t>A</t>
  </si>
  <si>
    <t>B</t>
  </si>
  <si>
    <t>C</t>
  </si>
  <si>
    <t>D</t>
  </si>
  <si>
    <t>E</t>
  </si>
  <si>
    <t>type 1</t>
  </si>
  <si>
    <t>type 2</t>
  </si>
  <si>
    <t>Teff/T</t>
  </si>
  <si>
    <t>Ksec/Kel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</si>
</sst>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0" fillId="2" borderId="0" xfId="0" applyNumberFormat="1" applyFill="1"/>
    <xf numFmtId="0" fontId="0" fillId="0" borderId="1" xfId="0" applyBorder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G23" sqref="G23"/>
    </sheetView>
  </sheetViews>
  <sheetFormatPr baseColWidth="10" defaultColWidth="9.140625" defaultRowHeight="15" x14ac:dyDescent="0.25"/>
  <sheetData>
    <row r="1" spans="1:13" x14ac:dyDescent="0.25">
      <c r="A1" t="s">
        <v>15</v>
      </c>
      <c r="B1" s="3">
        <v>0.2</v>
      </c>
      <c r="E1" s="1">
        <f>2.23^(-2)</f>
        <v>0.20108990729755274</v>
      </c>
    </row>
    <row r="2" spans="1:13" x14ac:dyDescent="0.25">
      <c r="A2" t="s">
        <v>14</v>
      </c>
      <c r="B2" s="1">
        <f>B1^(-0.5)</f>
        <v>2.2360679774997898</v>
      </c>
    </row>
    <row r="3" spans="1:13" x14ac:dyDescent="0.25">
      <c r="A3" t="s">
        <v>0</v>
      </c>
      <c r="B3" t="s">
        <v>1</v>
      </c>
      <c r="C3" t="s">
        <v>2</v>
      </c>
      <c r="D3" t="s">
        <v>12</v>
      </c>
      <c r="I3" t="s">
        <v>13</v>
      </c>
    </row>
    <row r="4" spans="1:13" x14ac:dyDescent="0.25">
      <c r="A4" t="s">
        <v>3</v>
      </c>
      <c r="B4" t="s">
        <v>4</v>
      </c>
      <c r="C4" t="s">
        <v>4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8</v>
      </c>
      <c r="K4" t="s">
        <v>9</v>
      </c>
      <c r="L4" t="s">
        <v>10</v>
      </c>
      <c r="M4" t="s">
        <v>11</v>
      </c>
    </row>
    <row r="5" spans="1:13" x14ac:dyDescent="0.25">
      <c r="A5">
        <v>1</v>
      </c>
      <c r="B5" s="1">
        <f>0.075*(A5*3)^0.75</f>
        <v>0.17096302927160831</v>
      </c>
      <c r="C5" s="2">
        <f>B5*$B$2</f>
        <v>0.38228495509060256</v>
      </c>
      <c r="D5">
        <f>B18</f>
        <v>0.4</v>
      </c>
      <c r="E5">
        <f>B19</f>
        <v>0.5</v>
      </c>
      <c r="F5">
        <f>B20</f>
        <v>0.6</v>
      </c>
      <c r="G5">
        <f>B21</f>
        <v>0.8</v>
      </c>
      <c r="H5">
        <f>B22</f>
        <v>0.5</v>
      </c>
      <c r="I5">
        <f>C18</f>
        <v>0.25</v>
      </c>
      <c r="J5">
        <f>C19</f>
        <v>0.25</v>
      </c>
      <c r="K5">
        <f>C20</f>
        <v>0.25</v>
      </c>
      <c r="L5">
        <f>C21</f>
        <v>0.3</v>
      </c>
      <c r="M5">
        <f>C22</f>
        <v>0.25</v>
      </c>
    </row>
    <row r="6" spans="1:13" x14ac:dyDescent="0.25">
      <c r="A6">
        <v>2</v>
      </c>
      <c r="B6" s="1">
        <f t="shared" ref="B6:B12" si="0">0.075*(A6*3)^0.75</f>
        <v>0.28752439691082265</v>
      </c>
      <c r="C6" s="2">
        <f t="shared" ref="C6:C12" si="1">B6*$B$2</f>
        <v>0.64292409668223005</v>
      </c>
      <c r="D6">
        <f>D5</f>
        <v>0.4</v>
      </c>
      <c r="E6">
        <f t="shared" ref="E6:M6" si="2">E5</f>
        <v>0.5</v>
      </c>
      <c r="F6">
        <f t="shared" si="2"/>
        <v>0.6</v>
      </c>
      <c r="G6">
        <f t="shared" si="2"/>
        <v>0.8</v>
      </c>
      <c r="H6">
        <f t="shared" si="2"/>
        <v>0.5</v>
      </c>
      <c r="I6">
        <f t="shared" si="2"/>
        <v>0.25</v>
      </c>
      <c r="J6">
        <f t="shared" si="2"/>
        <v>0.25</v>
      </c>
      <c r="K6">
        <f t="shared" si="2"/>
        <v>0.25</v>
      </c>
      <c r="L6">
        <f t="shared" si="2"/>
        <v>0.3</v>
      </c>
      <c r="M6">
        <f t="shared" si="2"/>
        <v>0.25</v>
      </c>
    </row>
    <row r="7" spans="1:13" x14ac:dyDescent="0.25">
      <c r="A7">
        <v>3</v>
      </c>
      <c r="B7" s="1">
        <f t="shared" si="0"/>
        <v>0.38971143170299738</v>
      </c>
      <c r="C7" s="2">
        <f t="shared" si="1"/>
        <v>0.87142125289666883</v>
      </c>
      <c r="D7">
        <f t="shared" ref="D7:D12" si="3">D6</f>
        <v>0.4</v>
      </c>
      <c r="E7">
        <f t="shared" ref="E7:E12" si="4">E6</f>
        <v>0.5</v>
      </c>
      <c r="F7">
        <f t="shared" ref="F7:F12" si="5">F6</f>
        <v>0.6</v>
      </c>
      <c r="G7">
        <f t="shared" ref="G7:G12" si="6">G6</f>
        <v>0.8</v>
      </c>
      <c r="H7">
        <f t="shared" ref="H7:H12" si="7">H6</f>
        <v>0.5</v>
      </c>
      <c r="I7">
        <f t="shared" ref="I7:I12" si="8">I6</f>
        <v>0.25</v>
      </c>
      <c r="J7">
        <f t="shared" ref="J7:J12" si="9">J6</f>
        <v>0.25</v>
      </c>
      <c r="K7">
        <f t="shared" ref="K7:K12" si="10">K6</f>
        <v>0.25</v>
      </c>
      <c r="L7">
        <f t="shared" ref="L7:L12" si="11">L6</f>
        <v>0.3</v>
      </c>
      <c r="M7">
        <f t="shared" ref="M7:M12" si="12">M6</f>
        <v>0.25</v>
      </c>
    </row>
    <row r="8" spans="1:13" x14ac:dyDescent="0.25">
      <c r="A8">
        <v>4</v>
      </c>
      <c r="B8" s="1">
        <f t="shared" si="0"/>
        <v>0.48355646932059393</v>
      </c>
      <c r="C8" s="2">
        <f t="shared" si="1"/>
        <v>1.0812651363606396</v>
      </c>
      <c r="D8">
        <f t="shared" si="3"/>
        <v>0.4</v>
      </c>
      <c r="E8">
        <f t="shared" si="4"/>
        <v>0.5</v>
      </c>
      <c r="F8">
        <f t="shared" si="5"/>
        <v>0.6</v>
      </c>
      <c r="G8">
        <f t="shared" si="6"/>
        <v>0.8</v>
      </c>
      <c r="H8">
        <f t="shared" si="7"/>
        <v>0.5</v>
      </c>
      <c r="I8">
        <f t="shared" si="8"/>
        <v>0.25</v>
      </c>
      <c r="J8">
        <f t="shared" si="9"/>
        <v>0.25</v>
      </c>
      <c r="K8">
        <f t="shared" si="10"/>
        <v>0.25</v>
      </c>
      <c r="L8">
        <f t="shared" si="11"/>
        <v>0.3</v>
      </c>
      <c r="M8">
        <f t="shared" si="12"/>
        <v>0.25</v>
      </c>
    </row>
    <row r="9" spans="1:13" x14ac:dyDescent="0.25">
      <c r="A9">
        <v>5</v>
      </c>
      <c r="B9" s="1">
        <f t="shared" si="0"/>
        <v>0.57164934167394155</v>
      </c>
      <c r="C9" s="2">
        <f t="shared" si="1"/>
        <v>1.2782467872759369</v>
      </c>
      <c r="D9">
        <f t="shared" si="3"/>
        <v>0.4</v>
      </c>
      <c r="E9">
        <f t="shared" si="4"/>
        <v>0.5</v>
      </c>
      <c r="F9">
        <f t="shared" si="5"/>
        <v>0.6</v>
      </c>
      <c r="G9">
        <f t="shared" si="6"/>
        <v>0.8</v>
      </c>
      <c r="H9">
        <f t="shared" si="7"/>
        <v>0.5</v>
      </c>
      <c r="I9">
        <f t="shared" si="8"/>
        <v>0.25</v>
      </c>
      <c r="J9">
        <f t="shared" si="9"/>
        <v>0.25</v>
      </c>
      <c r="K9">
        <f t="shared" si="10"/>
        <v>0.25</v>
      </c>
      <c r="L9">
        <f t="shared" si="11"/>
        <v>0.3</v>
      </c>
      <c r="M9">
        <f t="shared" si="12"/>
        <v>0.25</v>
      </c>
    </row>
    <row r="10" spans="1:13" x14ac:dyDescent="0.25">
      <c r="A10">
        <v>6</v>
      </c>
      <c r="B10" s="1">
        <f t="shared" si="0"/>
        <v>0.65541389180488641</v>
      </c>
      <c r="C10" s="2">
        <f t="shared" si="1"/>
        <v>1.4655500154734185</v>
      </c>
      <c r="D10">
        <f t="shared" si="3"/>
        <v>0.4</v>
      </c>
      <c r="E10">
        <f t="shared" si="4"/>
        <v>0.5</v>
      </c>
      <c r="F10">
        <f t="shared" si="5"/>
        <v>0.6</v>
      </c>
      <c r="G10">
        <f t="shared" si="6"/>
        <v>0.8</v>
      </c>
      <c r="H10">
        <f t="shared" si="7"/>
        <v>0.5</v>
      </c>
      <c r="I10">
        <f t="shared" si="8"/>
        <v>0.25</v>
      </c>
      <c r="J10">
        <f t="shared" si="9"/>
        <v>0.25</v>
      </c>
      <c r="K10">
        <f t="shared" si="10"/>
        <v>0.25</v>
      </c>
      <c r="L10">
        <f t="shared" si="11"/>
        <v>0.3</v>
      </c>
      <c r="M10">
        <f t="shared" si="12"/>
        <v>0.25</v>
      </c>
    </row>
    <row r="11" spans="1:13" x14ac:dyDescent="0.25">
      <c r="A11">
        <v>7</v>
      </c>
      <c r="B11" s="1">
        <f t="shared" si="0"/>
        <v>0.73574231492191522</v>
      </c>
      <c r="C11" s="2">
        <f t="shared" si="1"/>
        <v>1.6451698300884603</v>
      </c>
      <c r="D11">
        <f t="shared" si="3"/>
        <v>0.4</v>
      </c>
      <c r="E11">
        <f t="shared" si="4"/>
        <v>0.5</v>
      </c>
      <c r="F11">
        <f t="shared" si="5"/>
        <v>0.6</v>
      </c>
      <c r="G11">
        <f t="shared" si="6"/>
        <v>0.8</v>
      </c>
      <c r="H11">
        <f t="shared" si="7"/>
        <v>0.5</v>
      </c>
      <c r="I11">
        <f t="shared" si="8"/>
        <v>0.25</v>
      </c>
      <c r="J11">
        <f t="shared" si="9"/>
        <v>0.25</v>
      </c>
      <c r="K11">
        <f t="shared" si="10"/>
        <v>0.25</v>
      </c>
      <c r="L11">
        <f t="shared" si="11"/>
        <v>0.3</v>
      </c>
      <c r="M11">
        <f t="shared" si="12"/>
        <v>0.25</v>
      </c>
    </row>
    <row r="12" spans="1:13" x14ac:dyDescent="0.25">
      <c r="A12">
        <v>8</v>
      </c>
      <c r="B12" s="1">
        <f t="shared" si="0"/>
        <v>0.81324180324886042</v>
      </c>
      <c r="C12" s="2">
        <f t="shared" si="1"/>
        <v>1.8184639542089613</v>
      </c>
      <c r="D12">
        <f t="shared" si="3"/>
        <v>0.4</v>
      </c>
      <c r="E12">
        <f t="shared" si="4"/>
        <v>0.5</v>
      </c>
      <c r="F12">
        <f t="shared" si="5"/>
        <v>0.6</v>
      </c>
      <c r="G12">
        <f t="shared" si="6"/>
        <v>0.8</v>
      </c>
      <c r="H12">
        <f t="shared" si="7"/>
        <v>0.5</v>
      </c>
      <c r="I12">
        <f t="shared" si="8"/>
        <v>0.25</v>
      </c>
      <c r="J12">
        <f t="shared" si="9"/>
        <v>0.25</v>
      </c>
      <c r="K12">
        <f t="shared" si="10"/>
        <v>0.25</v>
      </c>
      <c r="L12">
        <f t="shared" si="11"/>
        <v>0.3</v>
      </c>
      <c r="M12">
        <f t="shared" si="12"/>
        <v>0.25</v>
      </c>
    </row>
    <row r="16" spans="1:13" x14ac:dyDescent="0.25">
      <c r="A16" t="s">
        <v>5</v>
      </c>
    </row>
    <row r="17" spans="1:3" x14ac:dyDescent="0.25">
      <c r="A17" t="s">
        <v>6</v>
      </c>
      <c r="B17" t="s">
        <v>12</v>
      </c>
      <c r="C17" t="s">
        <v>13</v>
      </c>
    </row>
    <row r="18" spans="1:3" x14ac:dyDescent="0.25">
      <c r="A18" t="s">
        <v>7</v>
      </c>
      <c r="B18">
        <v>0.4</v>
      </c>
      <c r="C18">
        <v>0.25</v>
      </c>
    </row>
    <row r="19" spans="1:3" x14ac:dyDescent="0.25">
      <c r="A19" t="s">
        <v>8</v>
      </c>
      <c r="B19">
        <v>0.5</v>
      </c>
      <c r="C19">
        <v>0.25</v>
      </c>
    </row>
    <row r="20" spans="1:3" x14ac:dyDescent="0.25">
      <c r="A20" t="s">
        <v>9</v>
      </c>
      <c r="B20">
        <v>0.6</v>
      </c>
      <c r="C20">
        <v>0.25</v>
      </c>
    </row>
    <row r="21" spans="1:3" x14ac:dyDescent="0.25">
      <c r="A21" t="s">
        <v>10</v>
      </c>
      <c r="B21">
        <v>0.8</v>
      </c>
      <c r="C21">
        <v>0.3</v>
      </c>
    </row>
    <row r="22" spans="1:3" x14ac:dyDescent="0.25">
      <c r="A22" t="s">
        <v>11</v>
      </c>
      <c r="B22">
        <v>0.5</v>
      </c>
      <c r="C22">
        <v>0.25</v>
      </c>
    </row>
  </sheetData>
  <conditionalFormatting sqref="D5:M5">
    <cfRule type="cellIs" dxfId="15" priority="17" operator="greaterThan">
      <formula>$C$5</formula>
    </cfRule>
    <cfRule type="cellIs" dxfId="14" priority="18" operator="lessThan">
      <formula>$C$5</formula>
    </cfRule>
  </conditionalFormatting>
  <conditionalFormatting sqref="D6:M6">
    <cfRule type="cellIs" dxfId="13" priority="15" operator="lessThan">
      <formula>$C$6</formula>
    </cfRule>
    <cfRule type="cellIs" dxfId="12" priority="16" operator="greaterThan">
      <formula>$C$6</formula>
    </cfRule>
  </conditionalFormatting>
  <conditionalFormatting sqref="D7:M7">
    <cfRule type="cellIs" dxfId="11" priority="13" operator="lessThan">
      <formula>$C$7</formula>
    </cfRule>
    <cfRule type="cellIs" dxfId="10" priority="14" operator="greaterThan">
      <formula>$C$7</formula>
    </cfRule>
  </conditionalFormatting>
  <conditionalFormatting sqref="D8:M8">
    <cfRule type="cellIs" dxfId="9" priority="11" operator="greaterThan">
      <formula>$C$8</formula>
    </cfRule>
    <cfRule type="cellIs" dxfId="8" priority="12" operator="lessThan">
      <formula>$C$8</formula>
    </cfRule>
  </conditionalFormatting>
  <conditionalFormatting sqref="D9:M9">
    <cfRule type="cellIs" dxfId="7" priority="8" operator="lessThan">
      <formula>$C$9</formula>
    </cfRule>
    <cfRule type="cellIs" dxfId="6" priority="9" operator="greaterThan">
      <formula>$C$9</formula>
    </cfRule>
  </conditionalFormatting>
  <conditionalFormatting sqref="D10:M10">
    <cfRule type="cellIs" dxfId="5" priority="6" operator="lessThan">
      <formula>$C$10</formula>
    </cfRule>
    <cfRule type="cellIs" dxfId="4" priority="7" operator="greaterThan">
      <formula>$C$10</formula>
    </cfRule>
  </conditionalFormatting>
  <conditionalFormatting sqref="D11:M11">
    <cfRule type="cellIs" dxfId="3" priority="3" operator="lessThan">
      <formula>$C$11</formula>
    </cfRule>
    <cfRule type="cellIs" dxfId="2" priority="4" operator="greaterThan">
      <formula>$C$11</formula>
    </cfRule>
  </conditionalFormatting>
  <conditionalFormatting sqref="D12:M12">
    <cfRule type="cellIs" dxfId="1" priority="1" operator="lessThan">
      <formula>$C$12</formula>
    </cfRule>
    <cfRule type="cellIs" dxfId="0" priority="2" operator="greaterThan">
      <formula>$C$12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2023-01-09T12:18:38Z</dcterms:modified>
</cp:coreProperties>
</file>