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NCRONIZADO\Trabajo\Research\Herramientas\_Excel\"/>
    </mc:Choice>
  </mc:AlternateContent>
  <xr:revisionPtr revIDLastSave="0" documentId="13_ncr:1_{ADDEE6B4-54C8-41C4-9EE1-288CF5231AE2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Hoja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1" l="1"/>
  <c r="C9" i="1" l="1"/>
  <c r="C8" i="1"/>
  <c r="C16" i="1" s="1"/>
  <c r="C7" i="1"/>
  <c r="C13" i="1"/>
  <c r="C6" i="1"/>
  <c r="C17" i="1" l="1"/>
  <c r="C23" i="1" s="1"/>
  <c r="C22" i="1" l="1"/>
  <c r="C25" i="1"/>
</calcChain>
</file>

<file path=xl/sharedStrings.xml><?xml version="1.0" encoding="utf-8"?>
<sst xmlns="http://schemas.openxmlformats.org/spreadsheetml/2006/main" count="41" uniqueCount="29">
  <si>
    <t>fck</t>
  </si>
  <si>
    <t>[N/mm2]</t>
  </si>
  <si>
    <t>Ec</t>
  </si>
  <si>
    <t>I</t>
  </si>
  <si>
    <t>v</t>
  </si>
  <si>
    <t>[m]</t>
  </si>
  <si>
    <t>[m4]</t>
  </si>
  <si>
    <t>k30</t>
  </si>
  <si>
    <t>C</t>
  </si>
  <si>
    <t>terreno</t>
  </si>
  <si>
    <t>[C/G]</t>
  </si>
  <si>
    <t>ksB</t>
  </si>
  <si>
    <t>[MN/m3]</t>
  </si>
  <si>
    <t>ksBL</t>
  </si>
  <si>
    <t>vmax,EHE</t>
  </si>
  <si>
    <t>vmax,CTE</t>
  </si>
  <si>
    <t>CTE/EHE</t>
  </si>
  <si>
    <t>GEOMETRÍA</t>
  </si>
  <si>
    <t>bc=hc</t>
  </si>
  <si>
    <t>hz</t>
  </si>
  <si>
    <t>Az</t>
  </si>
  <si>
    <t>Bz</t>
  </si>
  <si>
    <t>min(Az,Bz)</t>
  </si>
  <si>
    <t>max(Az,Bz)</t>
  </si>
  <si>
    <t>MATERIAL</t>
  </si>
  <si>
    <t>VUELOS MÁXIMOS</t>
  </si>
  <si>
    <t>vmax,EHE/h</t>
  </si>
  <si>
    <t>[-]</t>
  </si>
  <si>
    <t>vmax,CTE/h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</si>
</sst>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0" fillId="0" borderId="3" xfId="0" applyNumberFormat="1" applyBorder="1"/>
    <xf numFmtId="2" fontId="0" fillId="0" borderId="5" xfId="0" applyNumberFormat="1" applyBorder="1"/>
    <xf numFmtId="2" fontId="0" fillId="0" borderId="8" xfId="0" applyNumberFormat="1" applyBorder="1"/>
    <xf numFmtId="165" fontId="0" fillId="0" borderId="0" xfId="0" applyNumberFormat="1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0" fillId="0" borderId="9" xfId="0" applyBorder="1"/>
    <xf numFmtId="0" fontId="0" fillId="0" borderId="10" xfId="0" applyBorder="1"/>
    <xf numFmtId="1" fontId="0" fillId="0" borderId="11" xfId="0" applyNumberFormat="1" applyBorder="1"/>
    <xf numFmtId="0" fontId="1" fillId="0" borderId="0" xfId="0" applyFont="1"/>
    <xf numFmtId="164" fontId="0" fillId="2" borderId="0" xfId="0" applyNumberFormat="1" applyFill="1"/>
    <xf numFmtId="0" fontId="0" fillId="3" borderId="0" xfId="0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workbookViewId="0">
      <selection activeCell="G16" sqref="G16"/>
    </sheetView>
  </sheetViews>
  <sheetFormatPr baseColWidth="10" defaultRowHeight="15" x14ac:dyDescent="0.25"/>
  <cols>
    <col min="2" max="2" width="9.140625" bestFit="1" customWidth="1"/>
  </cols>
  <sheetData>
    <row r="1" spans="1:19" x14ac:dyDescent="0.25">
      <c r="A1" s="18" t="s">
        <v>17</v>
      </c>
    </row>
    <row r="2" spans="1:19" x14ac:dyDescent="0.25">
      <c r="A2" s="1" t="s">
        <v>20</v>
      </c>
      <c r="B2" s="2" t="s">
        <v>5</v>
      </c>
      <c r="C2" s="8">
        <v>5</v>
      </c>
    </row>
    <row r="3" spans="1:19" x14ac:dyDescent="0.25">
      <c r="A3" s="4" t="s">
        <v>21</v>
      </c>
      <c r="B3" t="s">
        <v>5</v>
      </c>
      <c r="C3" s="9">
        <v>1</v>
      </c>
    </row>
    <row r="4" spans="1:19" x14ac:dyDescent="0.25">
      <c r="A4" s="4" t="s">
        <v>19</v>
      </c>
      <c r="B4" t="s">
        <v>5</v>
      </c>
      <c r="C4" s="9">
        <v>0.8</v>
      </c>
    </row>
    <row r="5" spans="1:19" x14ac:dyDescent="0.25">
      <c r="A5" s="5" t="s">
        <v>18</v>
      </c>
      <c r="B5" s="6" t="s">
        <v>5</v>
      </c>
      <c r="C5" s="10">
        <v>0.4</v>
      </c>
    </row>
    <row r="6" spans="1:19" x14ac:dyDescent="0.25">
      <c r="A6" t="s">
        <v>3</v>
      </c>
      <c r="B6" t="s">
        <v>6</v>
      </c>
      <c r="C6" s="11">
        <f>C3*C4^3/12</f>
        <v>4.2666666666666679E-2</v>
      </c>
    </row>
    <row r="7" spans="1:19" x14ac:dyDescent="0.25">
      <c r="A7" t="s">
        <v>4</v>
      </c>
      <c r="B7" t="s">
        <v>5</v>
      </c>
      <c r="C7" s="12">
        <f>(C2-C5)/2</f>
        <v>2.2999999999999998</v>
      </c>
    </row>
    <row r="8" spans="1:19" x14ac:dyDescent="0.25">
      <c r="A8" t="s">
        <v>22</v>
      </c>
      <c r="B8" t="s">
        <v>5</v>
      </c>
      <c r="C8" s="12">
        <f>MIN(C2:C3)</f>
        <v>1</v>
      </c>
    </row>
    <row r="9" spans="1:19" x14ac:dyDescent="0.25">
      <c r="A9" t="s">
        <v>23</v>
      </c>
      <c r="B9" t="s">
        <v>5</v>
      </c>
      <c r="C9" s="12">
        <f>MAX(C2:C3)</f>
        <v>5</v>
      </c>
    </row>
    <row r="11" spans="1:19" x14ac:dyDescent="0.25">
      <c r="A11" s="18" t="s">
        <v>24</v>
      </c>
    </row>
    <row r="12" spans="1:19" x14ac:dyDescent="0.25">
      <c r="A12" s="15" t="s">
        <v>0</v>
      </c>
      <c r="B12" s="16" t="s">
        <v>1</v>
      </c>
      <c r="C12" s="17">
        <v>30</v>
      </c>
    </row>
    <row r="13" spans="1:19" x14ac:dyDescent="0.25">
      <c r="A13" t="s">
        <v>2</v>
      </c>
      <c r="B13" t="s">
        <v>1</v>
      </c>
      <c r="C13" s="14">
        <f>8500*(C12+8)^(1/3)</f>
        <v>28576.790957791181</v>
      </c>
    </row>
    <row r="14" spans="1:19" x14ac:dyDescent="0.25">
      <c r="A14" s="1" t="s">
        <v>7</v>
      </c>
      <c r="B14" s="2" t="s">
        <v>12</v>
      </c>
      <c r="C14" s="3">
        <v>30</v>
      </c>
    </row>
    <row r="15" spans="1:19" x14ac:dyDescent="0.25">
      <c r="A15" s="5" t="s">
        <v>9</v>
      </c>
      <c r="B15" s="6" t="s">
        <v>10</v>
      </c>
      <c r="C15" s="7" t="s">
        <v>8</v>
      </c>
    </row>
    <row r="16" spans="1:19" x14ac:dyDescent="0.25">
      <c r="A16" t="s">
        <v>11</v>
      </c>
      <c r="B16" t="s">
        <v>12</v>
      </c>
      <c r="C16" s="13">
        <f>C14*IF(C15="C",0.3/C8,((C8+0.3)/(2*C8))^2)</f>
        <v>9</v>
      </c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t="s">
        <v>13</v>
      </c>
      <c r="B17" t="s">
        <v>12</v>
      </c>
      <c r="C17" s="13">
        <f>C16*(1+C8/(2*C9))</f>
        <v>9.9</v>
      </c>
      <c r="K17" s="14"/>
      <c r="L17" s="14"/>
      <c r="M17" s="14"/>
      <c r="N17" s="14"/>
      <c r="O17" s="14"/>
      <c r="P17" s="14"/>
      <c r="Q17" s="14"/>
      <c r="R17" s="14"/>
      <c r="S17" s="14"/>
    </row>
    <row r="19" spans="1:19" x14ac:dyDescent="0.25">
      <c r="A19" s="18" t="s">
        <v>25</v>
      </c>
    </row>
    <row r="20" spans="1:19" x14ac:dyDescent="0.25">
      <c r="A20" t="s">
        <v>26</v>
      </c>
      <c r="B20" t="s">
        <v>27</v>
      </c>
      <c r="C20" s="13">
        <v>2</v>
      </c>
    </row>
    <row r="21" spans="1:19" x14ac:dyDescent="0.25">
      <c r="A21" t="s">
        <v>14</v>
      </c>
      <c r="B21" t="s">
        <v>5</v>
      </c>
      <c r="C21" s="20">
        <f>C20*C4</f>
        <v>1.6</v>
      </c>
    </row>
    <row r="22" spans="1:19" x14ac:dyDescent="0.25">
      <c r="A22" t="s">
        <v>28</v>
      </c>
      <c r="B22" t="s">
        <v>27</v>
      </c>
      <c r="C22" s="13">
        <f>C23/C4</f>
        <v>4.6252119257699471</v>
      </c>
    </row>
    <row r="23" spans="1:19" x14ac:dyDescent="0.25">
      <c r="A23" t="s">
        <v>15</v>
      </c>
      <c r="B23" t="s">
        <v>5</v>
      </c>
      <c r="C23" s="21">
        <f>PI()/4*(4*C13*C6*1000000000000/(C3*1000*C17*0.001))^0.25/1000</f>
        <v>3.700169540615958</v>
      </c>
    </row>
    <row r="24" spans="1:19" x14ac:dyDescent="0.25">
      <c r="D24" s="13"/>
    </row>
    <row r="25" spans="1:19" x14ac:dyDescent="0.25">
      <c r="B25" t="s">
        <v>16</v>
      </c>
      <c r="C25" s="19">
        <f>C23/C21</f>
        <v>2.3126059628849736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dcterms:created xsi:type="dcterms:W3CDTF">2017-03-03T16:34:27Z</dcterms:created>
  <dcterms:modified xsi:type="dcterms:W3CDTF">2023-01-09T17:17:20Z</dcterms:modified>
</cp:coreProperties>
</file>