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CRONIZADO\Trabajo\Research\Docencia\18- UGR ETSA\FE\Teoría\7 Mohr\Aproximación xG y xmax\"/>
    </mc:Choice>
  </mc:AlternateContent>
  <xr:revisionPtr revIDLastSave="0" documentId="13_ncr:1_{04A8725E-8141-448F-B1BE-9A41BBFF3C1C}" xr6:coauthVersionLast="47" xr6:coauthVersionMax="47" xr10:uidLastSave="{00000000-0000-0000-0000-000000000000}"/>
  <bookViews>
    <workbookView xWindow="-120" yWindow="-120" windowWidth="25440" windowHeight="15540" xr2:uid="{323B6C4B-1F65-4586-8A6B-344A19BC73D8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Q4" i="1"/>
  <c r="P5" i="1"/>
  <c r="Q5" i="1"/>
  <c r="R5" i="1" s="1"/>
  <c r="P6" i="1"/>
  <c r="Q6" i="1"/>
  <c r="R6" i="1" s="1"/>
  <c r="P7" i="1"/>
  <c r="Q7" i="1"/>
  <c r="P8" i="1"/>
  <c r="Q8" i="1"/>
  <c r="P9" i="1"/>
  <c r="Q9" i="1"/>
  <c r="P10" i="1"/>
  <c r="Q10" i="1"/>
  <c r="R10" i="1" s="1"/>
  <c r="P11" i="1"/>
  <c r="Q11" i="1"/>
  <c r="P12" i="1"/>
  <c r="Q12" i="1"/>
  <c r="P13" i="1"/>
  <c r="Q13" i="1"/>
  <c r="Q3" i="1"/>
  <c r="P3" i="1"/>
  <c r="K4" i="1"/>
  <c r="L4" i="1"/>
  <c r="K5" i="1"/>
  <c r="L5" i="1"/>
  <c r="K6" i="1"/>
  <c r="L6" i="1"/>
  <c r="K7" i="1"/>
  <c r="L7" i="1"/>
  <c r="M7" i="1" s="1"/>
  <c r="K8" i="1"/>
  <c r="L8" i="1"/>
  <c r="K9" i="1"/>
  <c r="L9" i="1"/>
  <c r="K10" i="1"/>
  <c r="L10" i="1"/>
  <c r="K11" i="1"/>
  <c r="L11" i="1"/>
  <c r="M11" i="1" s="1"/>
  <c r="K12" i="1"/>
  <c r="L12" i="1"/>
  <c r="K13" i="1"/>
  <c r="L13" i="1"/>
  <c r="L3" i="1"/>
  <c r="K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H12" i="1" s="1"/>
  <c r="F13" i="1"/>
  <c r="G13" i="1"/>
  <c r="G3" i="1"/>
  <c r="F3" i="1"/>
  <c r="C5" i="1"/>
  <c r="C4" i="1"/>
  <c r="H11" i="1" l="1"/>
  <c r="M3" i="1"/>
  <c r="H10" i="1"/>
  <c r="H6" i="1"/>
  <c r="M9" i="1"/>
  <c r="M5" i="1"/>
  <c r="R8" i="1"/>
  <c r="H13" i="1"/>
  <c r="M12" i="1"/>
  <c r="H3" i="1"/>
  <c r="M4" i="1"/>
  <c r="M6" i="1"/>
  <c r="M8" i="1"/>
  <c r="R11" i="1"/>
  <c r="R7" i="1"/>
  <c r="M10" i="1"/>
  <c r="R13" i="1"/>
  <c r="R12" i="1"/>
  <c r="H7" i="1"/>
  <c r="H9" i="1"/>
  <c r="H5" i="1"/>
  <c r="H8" i="1"/>
  <c r="H4" i="1"/>
  <c r="R9" i="1"/>
  <c r="R4" i="1"/>
  <c r="R3" i="1"/>
  <c r="M13" i="1"/>
  <c r="M14" i="1" l="1"/>
  <c r="R14" i="1"/>
  <c r="H14" i="1"/>
</calcChain>
</file>

<file path=xl/sharedStrings.xml><?xml version="1.0" encoding="utf-8"?>
<sst xmlns="http://schemas.openxmlformats.org/spreadsheetml/2006/main" count="22" uniqueCount="12">
  <si>
    <t>L</t>
  </si>
  <si>
    <t>q</t>
  </si>
  <si>
    <t>M0</t>
  </si>
  <si>
    <t>xmax</t>
  </si>
  <si>
    <t>xG</t>
  </si>
  <si>
    <t>M =</t>
  </si>
  <si>
    <t>xG/xmax</t>
  </si>
  <si>
    <t>q =</t>
  </si>
  <si>
    <t>L =</t>
  </si>
  <si>
    <t>[m]</t>
  </si>
  <si>
    <t>[kN/m]</t>
  </si>
  <si>
    <t>[KkNm]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</si>
</sst>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Hoja1!$E$3:$E$13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Hoja1!$H$3:$H$13</c:f>
              <c:numCache>
                <c:formatCode>0.0000</c:formatCode>
                <c:ptCount val="11"/>
                <c:pt idx="0">
                  <c:v>1.0011551790527531</c:v>
                </c:pt>
                <c:pt idx="1">
                  <c:v>1.0044642857142858</c:v>
                </c:pt>
                <c:pt idx="2">
                  <c:v>1.0097367472051928</c:v>
                </c:pt>
                <c:pt idx="3">
                  <c:v>1.0168302945301544</c:v>
                </c:pt>
                <c:pt idx="4">
                  <c:v>1.0256410256410255</c:v>
                </c:pt>
                <c:pt idx="5">
                  <c:v>1.0360962566844918</c:v>
                </c:pt>
                <c:pt idx="6">
                  <c:v>1.0481493612839829</c:v>
                </c:pt>
                <c:pt idx="7">
                  <c:v>1.0617760617760619</c:v>
                </c:pt>
                <c:pt idx="8">
                  <c:v>1.0769718086791258</c:v>
                </c:pt>
                <c:pt idx="9">
                  <c:v>1.09375</c:v>
                </c:pt>
                <c:pt idx="10">
                  <c:v>1.1121408711770158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50-48F3-8966-CE9029F5710E}"/>
            </c:ext>
          </c:extLst>
        </c:ser>
        <c:ser>
          <c:idx val="1"/>
          <c:order val="1"/>
          <c:tx>
            <c:v>horizontal</c:v>
          </c:tx>
          <c:spPr>
            <a:ln w="12700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A50-48F3-8966-CE9029F57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412063"/>
        <c:axId val="333391263"/>
      </c:scatterChart>
      <c:valAx>
        <c:axId val="333412063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M</a:t>
                </a:r>
                <a:r>
                  <a:rPr lang="es-ES" b="1" baseline="-25000"/>
                  <a:t>0</a:t>
                </a:r>
                <a:r>
                  <a:rPr lang="es-ES" b="1"/>
                  <a:t> [kNm]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391263"/>
        <c:crosses val="autoZero"/>
        <c:crossBetween val="midCat"/>
      </c:valAx>
      <c:valAx>
        <c:axId val="33339126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x</a:t>
                </a:r>
                <a:r>
                  <a:rPr lang="es-ES" b="1" baseline="-25000"/>
                  <a:t>max</a:t>
                </a:r>
                <a:r>
                  <a:rPr lang="es-ES" b="1"/>
                  <a:t>/x</a:t>
                </a:r>
                <a:r>
                  <a:rPr lang="es-ES" b="1" baseline="-25000"/>
                  <a:t>G</a:t>
                </a:r>
              </a:p>
            </c:rich>
          </c:tx>
          <c:layout>
            <c:manualLayout>
              <c:xMode val="edge"/>
              <c:yMode val="edge"/>
              <c:x val="3.185465248800199E-2"/>
              <c:y val="0.33155015773307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412063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Hoja1!$J$3:$J$13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Hoja1!$M$3:$M$13</c:f>
              <c:numCache>
                <c:formatCode>0.0000</c:formatCode>
                <c:ptCount val="11"/>
                <c:pt idx="0">
                  <c:v>1.0507492298856576</c:v>
                </c:pt>
                <c:pt idx="1">
                  <c:v>1.0137817604355717</c:v>
                </c:pt>
                <c:pt idx="2">
                  <c:v>1.0063465945818888</c:v>
                </c:pt>
                <c:pt idx="3">
                  <c:v>1.0036400677082553</c:v>
                </c:pt>
                <c:pt idx="4">
                  <c:v>1.0023583475068725</c:v>
                </c:pt>
                <c:pt idx="5">
                  <c:v>1.0016515781747002</c:v>
                </c:pt>
                <c:pt idx="6">
                  <c:v>1.0012208708627615</c:v>
                </c:pt>
                <c:pt idx="7">
                  <c:v>1.0009391050290428</c:v>
                </c:pt>
                <c:pt idx="8">
                  <c:v>1.0007447402718301</c:v>
                </c:pt>
                <c:pt idx="9">
                  <c:v>1.000605031471596</c:v>
                </c:pt>
                <c:pt idx="10">
                  <c:v>1.0005012497724521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B2-4CE0-91B2-6BD85C22116B}"/>
            </c:ext>
          </c:extLst>
        </c:ser>
        <c:ser>
          <c:idx val="1"/>
          <c:order val="1"/>
          <c:tx>
            <c:v>horizontal</c:v>
          </c:tx>
          <c:spPr>
            <a:ln w="12700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9B2-4CE0-91B2-6BD85C221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412063"/>
        <c:axId val="333391263"/>
      </c:scatterChart>
      <c:valAx>
        <c:axId val="333412063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q [kN/m]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391263"/>
        <c:crosses val="autoZero"/>
        <c:crossBetween val="midCat"/>
      </c:valAx>
      <c:valAx>
        <c:axId val="33339126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x</a:t>
                </a:r>
                <a:r>
                  <a:rPr lang="es-ES" b="1" baseline="-25000"/>
                  <a:t>max</a:t>
                </a:r>
                <a:r>
                  <a:rPr lang="es-ES" b="1"/>
                  <a:t>/x</a:t>
                </a:r>
                <a:r>
                  <a:rPr lang="es-ES" b="1" baseline="-25000"/>
                  <a:t>G</a:t>
                </a:r>
              </a:p>
            </c:rich>
          </c:tx>
          <c:layout>
            <c:manualLayout>
              <c:xMode val="edge"/>
              <c:yMode val="edge"/>
              <c:x val="3.185465248800199E-2"/>
              <c:y val="0.33155015773307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412063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Hoja1!$O$3:$O$13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xVal>
          <c:yVal>
            <c:numRef>
              <c:f>Hoja1!$R$3:$R$13</c:f>
              <c:numCache>
                <c:formatCode>0.0000</c:formatCode>
                <c:ptCount val="11"/>
                <c:pt idx="0">
                  <c:v>1.0256410256410255</c:v>
                </c:pt>
                <c:pt idx="1">
                  <c:v>1.0086057300704749</c:v>
                </c:pt>
                <c:pt idx="2">
                  <c:v>1.0036400677082553</c:v>
                </c:pt>
                <c:pt idx="3">
                  <c:v>1.0017889087656531</c:v>
                </c:pt>
                <c:pt idx="4">
                  <c:v>1.0009771711899371</c:v>
                </c:pt>
                <c:pt idx="5">
                  <c:v>1.0005773658337234</c:v>
                </c:pt>
                <c:pt idx="6">
                  <c:v>1.0003624501631025</c:v>
                </c:pt>
                <c:pt idx="7">
                  <c:v>1.0002387603327709</c:v>
                </c:pt>
                <c:pt idx="8">
                  <c:v>1.0001635662008956</c:v>
                </c:pt>
                <c:pt idx="9">
                  <c:v>1.0001157541382104</c:v>
                </c:pt>
                <c:pt idx="10">
                  <c:v>1.0000841915034488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A1-4E3C-BEF7-014BB74C4704}"/>
            </c:ext>
          </c:extLst>
        </c:ser>
        <c:ser>
          <c:idx val="1"/>
          <c:order val="1"/>
          <c:tx>
            <c:v>horizontal</c:v>
          </c:tx>
          <c:spPr>
            <a:ln w="12700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5A1-4E3C-BEF7-014BB74C4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412063"/>
        <c:axId val="333391263"/>
      </c:scatterChart>
      <c:valAx>
        <c:axId val="333412063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L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391263"/>
        <c:crosses val="autoZero"/>
        <c:crossBetween val="midCat"/>
        <c:majorUnit val="2"/>
      </c:valAx>
      <c:valAx>
        <c:axId val="33339126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x</a:t>
                </a:r>
                <a:r>
                  <a:rPr lang="es-ES" b="1" baseline="-25000"/>
                  <a:t>max</a:t>
                </a:r>
                <a:r>
                  <a:rPr lang="es-ES" b="1"/>
                  <a:t>/x</a:t>
                </a:r>
                <a:r>
                  <a:rPr lang="es-ES" b="1" baseline="-25000"/>
                  <a:t>G</a:t>
                </a:r>
              </a:p>
            </c:rich>
          </c:tx>
          <c:layout>
            <c:manualLayout>
              <c:xMode val="edge"/>
              <c:yMode val="edge"/>
              <c:x val="3.185465248800199E-2"/>
              <c:y val="0.33155015773307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412063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Hoja1!$E$3:$E$13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Hoja1!$H$3:$H$13</c:f>
              <c:numCache>
                <c:formatCode>0.0000</c:formatCode>
                <c:ptCount val="11"/>
                <c:pt idx="0">
                  <c:v>1.0011551790527531</c:v>
                </c:pt>
                <c:pt idx="1">
                  <c:v>1.0044642857142858</c:v>
                </c:pt>
                <c:pt idx="2">
                  <c:v>1.0097367472051928</c:v>
                </c:pt>
                <c:pt idx="3">
                  <c:v>1.0168302945301544</c:v>
                </c:pt>
                <c:pt idx="4">
                  <c:v>1.0256410256410255</c:v>
                </c:pt>
                <c:pt idx="5">
                  <c:v>1.0360962566844918</c:v>
                </c:pt>
                <c:pt idx="6">
                  <c:v>1.0481493612839829</c:v>
                </c:pt>
                <c:pt idx="7">
                  <c:v>1.0617760617760619</c:v>
                </c:pt>
                <c:pt idx="8">
                  <c:v>1.0769718086791258</c:v>
                </c:pt>
                <c:pt idx="9">
                  <c:v>1.09375</c:v>
                </c:pt>
                <c:pt idx="10">
                  <c:v>1.1121408711770158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D6-40B1-87E2-675016C078B5}"/>
            </c:ext>
          </c:extLst>
        </c:ser>
        <c:ser>
          <c:idx val="1"/>
          <c:order val="1"/>
          <c:tx>
            <c:v>horizontal</c:v>
          </c:tx>
          <c:spPr>
            <a:ln w="12700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CD6-40B1-87E2-675016C0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412063"/>
        <c:axId val="333391263"/>
      </c:scatterChart>
      <c:valAx>
        <c:axId val="333412063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M</a:t>
                </a:r>
                <a:r>
                  <a:rPr lang="es-ES" b="1" baseline="-25000"/>
                  <a:t>0</a:t>
                </a:r>
                <a:r>
                  <a:rPr lang="es-ES" b="1"/>
                  <a:t> [kNm]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391263"/>
        <c:crosses val="autoZero"/>
        <c:crossBetween val="midCat"/>
      </c:valAx>
      <c:valAx>
        <c:axId val="33339126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x</a:t>
                </a:r>
                <a:r>
                  <a:rPr lang="es-ES" b="1" baseline="-25000"/>
                  <a:t>max</a:t>
                </a:r>
                <a:r>
                  <a:rPr lang="es-ES" b="1"/>
                  <a:t>/x</a:t>
                </a:r>
                <a:r>
                  <a:rPr lang="es-ES" b="1" baseline="-25000"/>
                  <a:t>G</a:t>
                </a:r>
              </a:p>
            </c:rich>
          </c:tx>
          <c:layout>
            <c:manualLayout>
              <c:xMode val="edge"/>
              <c:yMode val="edge"/>
              <c:x val="3.185465248800199E-2"/>
              <c:y val="0.33155015773307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412063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Hoja1!$J$3:$J$13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Hoja1!$M$3:$M$13</c:f>
              <c:numCache>
                <c:formatCode>0.0000</c:formatCode>
                <c:ptCount val="11"/>
                <c:pt idx="0">
                  <c:v>1.0507492298856576</c:v>
                </c:pt>
                <c:pt idx="1">
                  <c:v>1.0137817604355717</c:v>
                </c:pt>
                <c:pt idx="2">
                  <c:v>1.0063465945818888</c:v>
                </c:pt>
                <c:pt idx="3">
                  <c:v>1.0036400677082553</c:v>
                </c:pt>
                <c:pt idx="4">
                  <c:v>1.0023583475068725</c:v>
                </c:pt>
                <c:pt idx="5">
                  <c:v>1.0016515781747002</c:v>
                </c:pt>
                <c:pt idx="6">
                  <c:v>1.0012208708627615</c:v>
                </c:pt>
                <c:pt idx="7">
                  <c:v>1.0009391050290428</c:v>
                </c:pt>
                <c:pt idx="8">
                  <c:v>1.0007447402718301</c:v>
                </c:pt>
                <c:pt idx="9">
                  <c:v>1.000605031471596</c:v>
                </c:pt>
                <c:pt idx="10">
                  <c:v>1.0005012497724521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9F-4BB4-8F4B-FDDA137D4698}"/>
            </c:ext>
          </c:extLst>
        </c:ser>
        <c:ser>
          <c:idx val="1"/>
          <c:order val="1"/>
          <c:tx>
            <c:v>horizontal</c:v>
          </c:tx>
          <c:spPr>
            <a:ln w="12700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29F-4BB4-8F4B-FDDA137D4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412063"/>
        <c:axId val="333391263"/>
      </c:scatterChart>
      <c:valAx>
        <c:axId val="333412063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q [kN/m]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391263"/>
        <c:crosses val="autoZero"/>
        <c:crossBetween val="midCat"/>
      </c:valAx>
      <c:valAx>
        <c:axId val="33339126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x</a:t>
                </a:r>
                <a:r>
                  <a:rPr lang="es-ES" b="1" baseline="-25000"/>
                  <a:t>max</a:t>
                </a:r>
                <a:r>
                  <a:rPr lang="es-ES" b="1"/>
                  <a:t>/x</a:t>
                </a:r>
                <a:r>
                  <a:rPr lang="es-ES" b="1" baseline="-25000"/>
                  <a:t>G</a:t>
                </a:r>
              </a:p>
            </c:rich>
          </c:tx>
          <c:layout>
            <c:manualLayout>
              <c:xMode val="edge"/>
              <c:yMode val="edge"/>
              <c:x val="3.185465248800199E-2"/>
              <c:y val="0.33155015773307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412063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Hoja1!$O$3:$O$13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xVal>
          <c:yVal>
            <c:numRef>
              <c:f>Hoja1!$R$3:$R$13</c:f>
              <c:numCache>
                <c:formatCode>0.0000</c:formatCode>
                <c:ptCount val="11"/>
                <c:pt idx="0">
                  <c:v>1.0256410256410255</c:v>
                </c:pt>
                <c:pt idx="1">
                  <c:v>1.0086057300704749</c:v>
                </c:pt>
                <c:pt idx="2">
                  <c:v>1.0036400677082553</c:v>
                </c:pt>
                <c:pt idx="3">
                  <c:v>1.0017889087656531</c:v>
                </c:pt>
                <c:pt idx="4">
                  <c:v>1.0009771711899371</c:v>
                </c:pt>
                <c:pt idx="5">
                  <c:v>1.0005773658337234</c:v>
                </c:pt>
                <c:pt idx="6">
                  <c:v>1.0003624501631025</c:v>
                </c:pt>
                <c:pt idx="7">
                  <c:v>1.0002387603327709</c:v>
                </c:pt>
                <c:pt idx="8">
                  <c:v>1.0001635662008956</c:v>
                </c:pt>
                <c:pt idx="9">
                  <c:v>1.0001157541382104</c:v>
                </c:pt>
                <c:pt idx="10">
                  <c:v>1.0000841915034488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C4-44B3-B454-A929F026178F}"/>
            </c:ext>
          </c:extLst>
        </c:ser>
        <c:ser>
          <c:idx val="1"/>
          <c:order val="1"/>
          <c:tx>
            <c:v>horizontal</c:v>
          </c:tx>
          <c:spPr>
            <a:ln w="12700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8C4-44B3-B454-A929F0261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412063"/>
        <c:axId val="333391263"/>
      </c:scatterChart>
      <c:valAx>
        <c:axId val="333412063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L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391263"/>
        <c:crosses val="autoZero"/>
        <c:crossBetween val="midCat"/>
        <c:majorUnit val="2"/>
      </c:valAx>
      <c:valAx>
        <c:axId val="33339126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x</a:t>
                </a:r>
                <a:r>
                  <a:rPr lang="es-ES" b="1" baseline="-25000"/>
                  <a:t>max</a:t>
                </a:r>
                <a:r>
                  <a:rPr lang="es-ES" b="1"/>
                  <a:t>/x</a:t>
                </a:r>
                <a:r>
                  <a:rPr lang="es-ES" b="1" baseline="-25000"/>
                  <a:t>G</a:t>
                </a:r>
              </a:p>
            </c:rich>
          </c:tx>
          <c:layout>
            <c:manualLayout>
              <c:xMode val="edge"/>
              <c:yMode val="edge"/>
              <c:x val="3.185465248800199E-2"/>
              <c:y val="0.33155015773307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412063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15</xdr:row>
      <xdr:rowOff>0</xdr:rowOff>
    </xdr:from>
    <xdr:to>
      <xdr:col>8</xdr:col>
      <xdr:colOff>8966</xdr:colOff>
      <xdr:row>29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F6A1A-9FB3-48BC-9FFC-2D13EC174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13</xdr:col>
      <xdr:colOff>8966</xdr:colOff>
      <xdr:row>29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BA28264-B295-4A41-809E-7154843BC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18</xdr:col>
      <xdr:colOff>8966</xdr:colOff>
      <xdr:row>29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09637A9-5B98-4500-977B-725BE1DEB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17674</xdr:colOff>
      <xdr:row>14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84903A-4D92-48C4-B3D4-4C2E36FEF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17675</xdr:colOff>
      <xdr:row>28</xdr:row>
      <xdr:rowOff>30480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4810D6-C5A3-4424-B266-01081776F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17674</xdr:colOff>
      <xdr:row>42</xdr:row>
      <xdr:rowOff>30480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D8FD9C-D050-4C42-BCC1-FF814A7FF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269B-FC2C-4A37-8F2B-85FB6D346A3C}">
  <dimension ref="A1:R14"/>
  <sheetViews>
    <sheetView tabSelected="1" zoomScale="70" zoomScaleNormal="70" workbookViewId="0">
      <selection activeCell="V6" sqref="V6"/>
    </sheetView>
  </sheetViews>
  <sheetFormatPr baseColWidth="10" defaultRowHeight="15" x14ac:dyDescent="0.25"/>
  <sheetData>
    <row r="1" spans="1:18" x14ac:dyDescent="0.25">
      <c r="A1" t="s">
        <v>0</v>
      </c>
      <c r="B1" t="s">
        <v>9</v>
      </c>
      <c r="C1">
        <v>5</v>
      </c>
    </row>
    <row r="2" spans="1:18" x14ac:dyDescent="0.25">
      <c r="A2" t="s">
        <v>1</v>
      </c>
      <c r="B2" t="s">
        <v>10</v>
      </c>
      <c r="C2">
        <v>40</v>
      </c>
      <c r="E2" t="s">
        <v>5</v>
      </c>
      <c r="F2" t="s">
        <v>3</v>
      </c>
      <c r="G2" t="s">
        <v>4</v>
      </c>
      <c r="H2" t="s">
        <v>6</v>
      </c>
      <c r="J2" t="s">
        <v>7</v>
      </c>
      <c r="K2" t="s">
        <v>3</v>
      </c>
      <c r="L2" t="s">
        <v>4</v>
      </c>
      <c r="M2" t="s">
        <v>6</v>
      </c>
      <c r="O2" t="s">
        <v>8</v>
      </c>
      <c r="P2" t="s">
        <v>3</v>
      </c>
      <c r="Q2" t="s">
        <v>4</v>
      </c>
      <c r="R2" t="s">
        <v>6</v>
      </c>
    </row>
    <row r="3" spans="1:18" x14ac:dyDescent="0.25">
      <c r="A3" t="s">
        <v>2</v>
      </c>
      <c r="B3" t="s">
        <v>11</v>
      </c>
      <c r="C3">
        <v>18</v>
      </c>
      <c r="E3">
        <v>10</v>
      </c>
      <c r="F3" s="1">
        <f>$C$1/2-E3/($C$2*$C$1)</f>
        <v>2.4500000000000002</v>
      </c>
      <c r="G3" s="1">
        <f>($C$2*$C$1^3+4*E3*$C$1)/(2*$C$2*$C$1^2+12*E3)</f>
        <v>2.4528301886792452</v>
      </c>
      <c r="H3" s="1">
        <f>G3/F3</f>
        <v>1.0011551790527531</v>
      </c>
      <c r="J3">
        <v>10</v>
      </c>
      <c r="K3" s="1">
        <f>$C$1/2-$C$3/(J3*$C$1)</f>
        <v>2.14</v>
      </c>
      <c r="L3" s="1">
        <f>(J3*$C$1^3+4*$C$3*$C$1)/(2*J3*$C$1^2+12*$C$3)</f>
        <v>2.2486033519553073</v>
      </c>
      <c r="M3" s="1">
        <f>L3/K3</f>
        <v>1.0507492298856576</v>
      </c>
      <c r="O3">
        <v>3</v>
      </c>
      <c r="P3" s="1">
        <f>O3/2-$C$3/($C$2*O3)</f>
        <v>1.35</v>
      </c>
      <c r="Q3" s="1">
        <f>($C$2*O3^3+4*$C$3*O3)/(2*$C$2*O3^2+12*$C$3)</f>
        <v>1.3846153846153846</v>
      </c>
      <c r="R3" s="1">
        <f>Q3/P3</f>
        <v>1.0256410256410255</v>
      </c>
    </row>
    <row r="4" spans="1:18" x14ac:dyDescent="0.25">
      <c r="A4" t="s">
        <v>3</v>
      </c>
      <c r="B4" t="s">
        <v>9</v>
      </c>
      <c r="C4" s="1">
        <f>C1/2-C3/(C2*C1)</f>
        <v>2.41</v>
      </c>
      <c r="E4">
        <v>20</v>
      </c>
      <c r="F4" s="1">
        <f t="shared" ref="F4:F13" si="0">$C$1/2-E4/($C$2*$C$1)</f>
        <v>2.4</v>
      </c>
      <c r="G4" s="1">
        <f t="shared" ref="G4:G13" si="1">($C$2*$C$1^3+4*E4*$C$1)/(2*$C$2*$C$1^2+12*E4)</f>
        <v>2.4107142857142856</v>
      </c>
      <c r="H4" s="1">
        <f t="shared" ref="H4:H13" si="2">G4/F4</f>
        <v>1.0044642857142858</v>
      </c>
      <c r="J4">
        <v>20</v>
      </c>
      <c r="K4" s="1">
        <f t="shared" ref="K4:K13" si="3">$C$1/2-$C$3/(J4*$C$1)</f>
        <v>2.3199999999999998</v>
      </c>
      <c r="L4" s="1">
        <f t="shared" ref="L4:L13" si="4">(J4*$C$1^3+4*$C$3*$C$1)/(2*J4*$C$1^2+12*$C$3)</f>
        <v>2.3519736842105261</v>
      </c>
      <c r="M4" s="1">
        <f t="shared" ref="M4:M13" si="5">L4/K4</f>
        <v>1.0137817604355717</v>
      </c>
      <c r="O4">
        <v>4</v>
      </c>
      <c r="P4" s="1">
        <f t="shared" ref="P4:P13" si="6">O4/2-$C$3/($C$2*O4)</f>
        <v>1.8875</v>
      </c>
      <c r="Q4" s="1">
        <f t="shared" ref="Q4:Q13" si="7">($C$2*O4^3+4*$C$3*O4)/(2*$C$2*O4^2+12*$C$3)</f>
        <v>1.9037433155080214</v>
      </c>
      <c r="R4" s="1">
        <f t="shared" ref="R4:R13" si="8">Q4/P4</f>
        <v>1.0086057300704749</v>
      </c>
    </row>
    <row r="5" spans="1:18" x14ac:dyDescent="0.25">
      <c r="A5" t="s">
        <v>4</v>
      </c>
      <c r="B5" t="s">
        <v>9</v>
      </c>
      <c r="C5" s="1">
        <f>(C2*C1^3+4*C3*C1)/(2*C2*C1^2+12*C3)</f>
        <v>2.4187725631768955</v>
      </c>
      <c r="E5">
        <v>30</v>
      </c>
      <c r="F5" s="1">
        <f t="shared" si="0"/>
        <v>2.35</v>
      </c>
      <c r="G5" s="1">
        <f t="shared" si="1"/>
        <v>2.3728813559322033</v>
      </c>
      <c r="H5" s="1">
        <f t="shared" si="2"/>
        <v>1.0097367472051928</v>
      </c>
      <c r="J5">
        <v>30</v>
      </c>
      <c r="K5" s="1">
        <f t="shared" si="3"/>
        <v>2.38</v>
      </c>
      <c r="L5" s="1">
        <f t="shared" si="4"/>
        <v>2.395104895104895</v>
      </c>
      <c r="M5" s="1">
        <f t="shared" si="5"/>
        <v>1.0063465945818888</v>
      </c>
      <c r="O5">
        <v>5</v>
      </c>
      <c r="P5" s="1">
        <f t="shared" si="6"/>
        <v>2.41</v>
      </c>
      <c r="Q5" s="1">
        <f t="shared" si="7"/>
        <v>2.4187725631768955</v>
      </c>
      <c r="R5" s="1">
        <f t="shared" si="8"/>
        <v>1.0036400677082553</v>
      </c>
    </row>
    <row r="6" spans="1:18" x14ac:dyDescent="0.25">
      <c r="E6">
        <v>40</v>
      </c>
      <c r="F6" s="1">
        <f t="shared" si="0"/>
        <v>2.2999999999999998</v>
      </c>
      <c r="G6" s="1">
        <f t="shared" si="1"/>
        <v>2.338709677419355</v>
      </c>
      <c r="H6" s="1">
        <f t="shared" si="2"/>
        <v>1.0168302945301544</v>
      </c>
      <c r="J6">
        <v>40</v>
      </c>
      <c r="K6" s="1">
        <f t="shared" si="3"/>
        <v>2.41</v>
      </c>
      <c r="L6" s="1">
        <f t="shared" si="4"/>
        <v>2.4187725631768955</v>
      </c>
      <c r="M6" s="1">
        <f t="shared" si="5"/>
        <v>1.0036400677082553</v>
      </c>
      <c r="O6">
        <v>6</v>
      </c>
      <c r="P6" s="1">
        <f t="shared" si="6"/>
        <v>2.9249999999999998</v>
      </c>
      <c r="Q6" s="1">
        <f t="shared" si="7"/>
        <v>2.9302325581395348</v>
      </c>
      <c r="R6" s="1">
        <f t="shared" si="8"/>
        <v>1.0017889087656531</v>
      </c>
    </row>
    <row r="7" spans="1:18" x14ac:dyDescent="0.25">
      <c r="E7">
        <v>50</v>
      </c>
      <c r="F7" s="1">
        <f t="shared" si="0"/>
        <v>2.25</v>
      </c>
      <c r="G7" s="1">
        <f t="shared" si="1"/>
        <v>2.3076923076923075</v>
      </c>
      <c r="H7" s="1">
        <f t="shared" si="2"/>
        <v>1.0256410256410255</v>
      </c>
      <c r="J7">
        <v>50</v>
      </c>
      <c r="K7" s="1">
        <f t="shared" si="3"/>
        <v>2.4279999999999999</v>
      </c>
      <c r="L7" s="1">
        <f t="shared" si="4"/>
        <v>2.4337260677466861</v>
      </c>
      <c r="M7" s="1">
        <f t="shared" si="5"/>
        <v>1.0023583475068725</v>
      </c>
      <c r="O7">
        <v>7</v>
      </c>
      <c r="P7" s="1">
        <f t="shared" si="6"/>
        <v>3.4357142857142859</v>
      </c>
      <c r="Q7" s="1">
        <f t="shared" si="7"/>
        <v>3.4390715667311413</v>
      </c>
      <c r="R7" s="1">
        <f t="shared" si="8"/>
        <v>1.0009771711899371</v>
      </c>
    </row>
    <row r="8" spans="1:18" x14ac:dyDescent="0.25">
      <c r="E8">
        <v>60</v>
      </c>
      <c r="F8" s="1">
        <f t="shared" si="0"/>
        <v>2.2000000000000002</v>
      </c>
      <c r="G8" s="1">
        <f t="shared" si="1"/>
        <v>2.2794117647058822</v>
      </c>
      <c r="H8" s="1">
        <f t="shared" si="2"/>
        <v>1.0360962566844918</v>
      </c>
      <c r="J8">
        <v>60</v>
      </c>
      <c r="K8" s="1">
        <f t="shared" si="3"/>
        <v>2.44</v>
      </c>
      <c r="L8" s="1">
        <f t="shared" si="4"/>
        <v>2.4440298507462686</v>
      </c>
      <c r="M8" s="1">
        <f t="shared" si="5"/>
        <v>1.0016515781747002</v>
      </c>
      <c r="O8">
        <v>8</v>
      </c>
      <c r="P8" s="1">
        <f t="shared" si="6"/>
        <v>3.9437500000000001</v>
      </c>
      <c r="Q8" s="1">
        <f t="shared" si="7"/>
        <v>3.9460269865067468</v>
      </c>
      <c r="R8" s="1">
        <f t="shared" si="8"/>
        <v>1.0005773658337234</v>
      </c>
    </row>
    <row r="9" spans="1:18" x14ac:dyDescent="0.25">
      <c r="E9">
        <v>70</v>
      </c>
      <c r="F9" s="1">
        <f t="shared" si="0"/>
        <v>2.15</v>
      </c>
      <c r="G9" s="1">
        <f t="shared" si="1"/>
        <v>2.2535211267605635</v>
      </c>
      <c r="H9" s="1">
        <f t="shared" si="2"/>
        <v>1.0481493612839829</v>
      </c>
      <c r="J9">
        <v>70</v>
      </c>
      <c r="K9" s="1">
        <f t="shared" si="3"/>
        <v>2.4485714285714284</v>
      </c>
      <c r="L9" s="1">
        <f t="shared" si="4"/>
        <v>2.4515608180839612</v>
      </c>
      <c r="M9" s="1">
        <f t="shared" si="5"/>
        <v>1.0012208708627615</v>
      </c>
      <c r="O9">
        <v>9</v>
      </c>
      <c r="P9" s="1">
        <f t="shared" si="6"/>
        <v>4.45</v>
      </c>
      <c r="Q9" s="1">
        <f t="shared" si="7"/>
        <v>4.4516129032258061</v>
      </c>
      <c r="R9" s="1">
        <f t="shared" si="8"/>
        <v>1.0003624501631025</v>
      </c>
    </row>
    <row r="10" spans="1:18" x14ac:dyDescent="0.25">
      <c r="E10">
        <v>80</v>
      </c>
      <c r="F10" s="1">
        <f t="shared" si="0"/>
        <v>2.1</v>
      </c>
      <c r="G10" s="1">
        <f t="shared" si="1"/>
        <v>2.2297297297297298</v>
      </c>
      <c r="H10" s="1">
        <f t="shared" si="2"/>
        <v>1.0617760617760619</v>
      </c>
      <c r="J10">
        <v>80</v>
      </c>
      <c r="K10" s="1">
        <f t="shared" si="3"/>
        <v>2.4550000000000001</v>
      </c>
      <c r="L10" s="1">
        <f t="shared" si="4"/>
        <v>2.4573055028463</v>
      </c>
      <c r="M10" s="1">
        <f t="shared" si="5"/>
        <v>1.0009391050290428</v>
      </c>
      <c r="O10">
        <v>10</v>
      </c>
      <c r="P10" s="1">
        <f t="shared" si="6"/>
        <v>4.9550000000000001</v>
      </c>
      <c r="Q10" s="1">
        <f t="shared" si="7"/>
        <v>4.9561830574488805</v>
      </c>
      <c r="R10" s="1">
        <f t="shared" si="8"/>
        <v>1.0002387603327709</v>
      </c>
    </row>
    <row r="11" spans="1:18" x14ac:dyDescent="0.25">
      <c r="E11">
        <v>90</v>
      </c>
      <c r="F11" s="1">
        <f t="shared" si="0"/>
        <v>2.0499999999999998</v>
      </c>
      <c r="G11" s="1">
        <f t="shared" si="1"/>
        <v>2.2077922077922079</v>
      </c>
      <c r="H11" s="1">
        <f t="shared" si="2"/>
        <v>1.0769718086791258</v>
      </c>
      <c r="J11">
        <v>90</v>
      </c>
      <c r="K11" s="1">
        <f t="shared" si="3"/>
        <v>2.46</v>
      </c>
      <c r="L11" s="1">
        <f t="shared" si="4"/>
        <v>2.4618320610687023</v>
      </c>
      <c r="M11" s="1">
        <f t="shared" si="5"/>
        <v>1.0007447402718301</v>
      </c>
      <c r="O11">
        <v>11</v>
      </c>
      <c r="P11" s="1">
        <f t="shared" si="6"/>
        <v>5.459090909090909</v>
      </c>
      <c r="Q11" s="1">
        <f t="shared" si="7"/>
        <v>5.459983831851253</v>
      </c>
      <c r="R11" s="1">
        <f t="shared" si="8"/>
        <v>1.0001635662008956</v>
      </c>
    </row>
    <row r="12" spans="1:18" x14ac:dyDescent="0.25">
      <c r="E12">
        <v>100</v>
      </c>
      <c r="F12" s="1">
        <f t="shared" si="0"/>
        <v>2</v>
      </c>
      <c r="G12" s="1">
        <f t="shared" si="1"/>
        <v>2.1875</v>
      </c>
      <c r="H12" s="1">
        <f t="shared" si="2"/>
        <v>1.09375</v>
      </c>
      <c r="J12">
        <v>100</v>
      </c>
      <c r="K12" s="1">
        <f t="shared" si="3"/>
        <v>2.464</v>
      </c>
      <c r="L12" s="1">
        <f t="shared" si="4"/>
        <v>2.4654907975460123</v>
      </c>
      <c r="M12" s="1">
        <f t="shared" si="5"/>
        <v>1.000605031471596</v>
      </c>
      <c r="O12">
        <v>12</v>
      </c>
      <c r="P12" s="1">
        <f t="shared" si="6"/>
        <v>5.9625000000000004</v>
      </c>
      <c r="Q12" s="1">
        <f t="shared" si="7"/>
        <v>5.96319018404908</v>
      </c>
      <c r="R12" s="1">
        <f t="shared" si="8"/>
        <v>1.0001157541382104</v>
      </c>
    </row>
    <row r="13" spans="1:18" x14ac:dyDescent="0.25">
      <c r="E13">
        <v>110</v>
      </c>
      <c r="F13" s="1">
        <f t="shared" si="0"/>
        <v>1.95</v>
      </c>
      <c r="G13" s="1">
        <f t="shared" si="1"/>
        <v>2.1686746987951806</v>
      </c>
      <c r="H13" s="1">
        <f t="shared" si="2"/>
        <v>1.1121408711770158</v>
      </c>
      <c r="J13">
        <v>110</v>
      </c>
      <c r="K13" s="1">
        <f t="shared" si="3"/>
        <v>2.4672727272727273</v>
      </c>
      <c r="L13" s="1">
        <f t="shared" si="4"/>
        <v>2.4685094471658502</v>
      </c>
      <c r="M13" s="1">
        <f t="shared" si="5"/>
        <v>1.0005012497724521</v>
      </c>
      <c r="O13">
        <v>13</v>
      </c>
      <c r="P13" s="1">
        <f t="shared" si="6"/>
        <v>6.4653846153846155</v>
      </c>
      <c r="Q13" s="1">
        <f t="shared" si="7"/>
        <v>6.4659289458357598</v>
      </c>
      <c r="R13" s="1">
        <f t="shared" si="8"/>
        <v>1.0000841915034488</v>
      </c>
    </row>
    <row r="14" spans="1:18" x14ac:dyDescent="0.25">
      <c r="H14" s="1">
        <f>AVERAGE(H3:H13)</f>
        <v>1.044246535613099</v>
      </c>
      <c r="M14" s="1">
        <f>AVERAGE(M3:M13)</f>
        <v>1.0075035068818752</v>
      </c>
      <c r="R14" s="1">
        <f>AVERAGE(R3:R13)</f>
        <v>1.0038359083224999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5055-7628-45F5-8FEA-286583056D7F}">
  <dimension ref="A1"/>
  <sheetViews>
    <sheetView zoomScale="55" zoomScaleNormal="55"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2020-12-18T20:21:04Z</cp:lastPrinted>
  <dcterms:created xsi:type="dcterms:W3CDTF">2020-12-18T19:55:15Z</dcterms:created>
  <dcterms:modified xsi:type="dcterms:W3CDTF">2023-01-11T11:20:34Z</dcterms:modified>
</cp:coreProperties>
</file>